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X:\COMPRAS\2022\PROCESSOS\PROC 011071 - SERVIÇO DE MODERNIZAÇÃO, REPARO E ADEQUAÇÃO DE INSTALAÇÕES SANITARIAS DOS BLOCOS H, P, O4 e U\"/>
    </mc:Choice>
  </mc:AlternateContent>
  <bookViews>
    <workbookView xWindow="0" yWindow="0" windowWidth="28800" windowHeight="12330" tabRatio="934"/>
  </bookViews>
  <sheets>
    <sheet name="RESUMO" sheetId="6" r:id="rId1"/>
    <sheet name="DEMOL." sheetId="2" r:id="rId2"/>
    <sheet name="ALV." sheetId="4" r:id="rId3"/>
    <sheet name="AF" sheetId="5" r:id="rId4"/>
    <sheet name="ESG" sheetId="7" r:id="rId5"/>
    <sheet name="IEP - DIST." sheetId="45" r:id="rId6"/>
    <sheet name="REV. ARG." sheetId="9" r:id="rId7"/>
    <sheet name="REV. DECOR. - PISO" sheetId="10" r:id="rId8"/>
    <sheet name="REV. PAREDE - CER." sheetId="18" r:id="rId9"/>
    <sheet name="PEDRAS - BANC. DIV." sheetId="19" r:id="rId10"/>
    <sheet name="ESQUAD" sheetId="14" r:id="rId11"/>
    <sheet name="PREP PINT." sheetId="20" r:id="rId12"/>
    <sheet name="IEP - CAB" sheetId="39" r:id="rId13"/>
    <sheet name="FORROS" sheetId="23" r:id="rId14"/>
    <sheet name="PINT" sheetId="46" r:id="rId15"/>
    <sheet name="IEP - LUM." sheetId="41" r:id="rId16"/>
    <sheet name="IEP-ACAB" sheetId="44" r:id="rId17"/>
    <sheet name="EQ.SAN." sheetId="35" r:id="rId18"/>
    <sheet name="LIMPEZA" sheetId="33" r:id="rId19"/>
  </sheets>
  <definedNames>
    <definedName name="_xlnm._FilterDatabase" localSheetId="2" hidden="1">ALV.!$X$22:$AA$22</definedName>
    <definedName name="ATIVIDADES">RESUMO!$B$3:$E$27</definedName>
    <definedName name="h_por_dia">RESUMO!$B$31</definedName>
  </definedNames>
  <calcPr calcId="162913"/>
</workbook>
</file>

<file path=xl/calcChain.xml><?xml version="1.0" encoding="utf-8"?>
<calcChain xmlns="http://schemas.openxmlformats.org/spreadsheetml/2006/main">
  <c r="AX20" i="6" l="1"/>
  <c r="AW21" i="6"/>
  <c r="AX21" i="6"/>
  <c r="AG21" i="6"/>
  <c r="AH21" i="6"/>
  <c r="AW19" i="6"/>
  <c r="AW18" i="6"/>
  <c r="AW17" i="6"/>
  <c r="AV16" i="6"/>
  <c r="AV15" i="6"/>
  <c r="AV14" i="6"/>
  <c r="AV13" i="6"/>
  <c r="AV12" i="6"/>
  <c r="AU11" i="6"/>
  <c r="AT10" i="6"/>
  <c r="AS10" i="6"/>
  <c r="Y9" i="6"/>
  <c r="AR8" i="6"/>
  <c r="AQ8" i="6"/>
  <c r="AP8" i="6"/>
  <c r="AO7" i="6"/>
  <c r="AN7" i="6"/>
  <c r="AO6" i="6"/>
  <c r="AN6" i="6"/>
  <c r="AM6" i="6"/>
  <c r="AL6" i="6"/>
  <c r="AM5" i="6"/>
  <c r="AL5" i="6"/>
  <c r="AK4" i="6"/>
  <c r="AK3" i="6"/>
  <c r="AJ3" i="6"/>
  <c r="AE19" i="6"/>
  <c r="AE18" i="6"/>
  <c r="AE17" i="6"/>
  <c r="AD16" i="6"/>
  <c r="AD15" i="6"/>
  <c r="AD14" i="6"/>
  <c r="AD13" i="6"/>
  <c r="AD12" i="6"/>
  <c r="AC11" i="6"/>
  <c r="AB10" i="6"/>
  <c r="AA10" i="6"/>
  <c r="Z10" i="6"/>
  <c r="Y10" i="6"/>
  <c r="T7" i="6"/>
  <c r="M11" i="20" l="1"/>
  <c r="AA17" i="20" s="1"/>
  <c r="K11" i="20"/>
  <c r="AA16" i="20" s="1"/>
  <c r="AF70" i="35"/>
  <c r="AF69" i="35"/>
  <c r="AF67" i="35"/>
  <c r="AF66" i="35"/>
  <c r="AF64" i="35"/>
  <c r="AF63" i="35"/>
  <c r="AF61" i="35"/>
  <c r="AF60" i="35"/>
  <c r="AF58" i="35"/>
  <c r="AF57" i="35"/>
  <c r="AF55" i="35"/>
  <c r="AF54" i="35"/>
  <c r="AF52" i="35"/>
  <c r="AF51" i="35"/>
  <c r="AF49" i="35"/>
  <c r="AF48" i="35"/>
  <c r="AF46" i="35"/>
  <c r="AF45" i="35"/>
  <c r="AF43" i="35"/>
  <c r="AF42" i="35"/>
  <c r="AF40" i="35"/>
  <c r="AF39" i="35"/>
  <c r="AF37" i="35"/>
  <c r="AF36" i="35"/>
  <c r="AF34" i="35"/>
  <c r="AF33" i="35"/>
  <c r="AF31" i="35"/>
  <c r="AF30" i="35"/>
  <c r="AF28" i="35"/>
  <c r="AF27" i="35"/>
  <c r="AF25" i="35"/>
  <c r="AF24" i="35"/>
  <c r="AF22" i="35"/>
  <c r="AF21" i="35"/>
  <c r="AF19" i="35"/>
  <c r="AF18" i="35"/>
  <c r="AF16" i="35"/>
  <c r="AF15" i="35"/>
  <c r="AF13" i="35"/>
  <c r="AF12" i="35"/>
  <c r="AF10" i="35"/>
  <c r="AF9" i="35"/>
  <c r="AF7" i="35"/>
  <c r="AF6" i="35"/>
  <c r="AB5" i="35"/>
  <c r="AB8" i="35" s="1"/>
  <c r="AB11" i="35" s="1"/>
  <c r="AB14" i="35" s="1"/>
  <c r="AB17" i="35" s="1"/>
  <c r="AB20" i="35" s="1"/>
  <c r="AB23" i="35" s="1"/>
  <c r="AB26" i="35" s="1"/>
  <c r="AB29" i="35" s="1"/>
  <c r="AB32" i="35" s="1"/>
  <c r="AB35" i="35" s="1"/>
  <c r="AB38" i="35" s="1"/>
  <c r="AB41" i="35" s="1"/>
  <c r="AB44" i="35" s="1"/>
  <c r="AF4" i="35"/>
  <c r="AF3" i="35"/>
  <c r="Z10" i="35"/>
  <c r="Y10" i="35"/>
  <c r="Z9" i="35"/>
  <c r="Y9" i="35"/>
  <c r="Z38" i="35"/>
  <c r="Y38" i="35"/>
  <c r="Z37" i="35"/>
  <c r="Y37" i="35"/>
  <c r="Z36" i="35"/>
  <c r="Y36" i="35"/>
  <c r="Y25" i="35"/>
  <c r="Z25" i="35"/>
  <c r="Y26" i="35"/>
  <c r="Z26" i="35"/>
  <c r="Y30" i="35"/>
  <c r="Z30" i="35"/>
  <c r="Y31" i="35"/>
  <c r="Z31" i="35"/>
  <c r="Y32" i="35"/>
  <c r="Z32" i="35"/>
  <c r="Z21" i="35"/>
  <c r="Y21" i="35"/>
  <c r="Z20" i="35"/>
  <c r="Y20" i="35"/>
  <c r="E13" i="35"/>
  <c r="E12" i="35"/>
  <c r="Z15" i="35"/>
  <c r="Y15" i="35"/>
  <c r="Z16" i="35"/>
  <c r="Y16" i="35"/>
  <c r="Z14" i="35"/>
  <c r="Y14" i="35"/>
  <c r="E46" i="35"/>
  <c r="E45" i="35"/>
  <c r="E34" i="35"/>
  <c r="E33" i="35"/>
  <c r="E28" i="35"/>
  <c r="E27" i="35"/>
  <c r="Z23" i="33"/>
  <c r="Z21" i="33"/>
  <c r="Z19" i="33"/>
  <c r="Z17" i="33"/>
  <c r="Z15" i="33"/>
  <c r="Z13" i="33"/>
  <c r="Z11" i="33"/>
  <c r="Z9" i="33"/>
  <c r="Z7" i="33"/>
  <c r="Z5" i="33"/>
  <c r="Z3" i="33"/>
  <c r="E13" i="33"/>
  <c r="AG19" i="44"/>
  <c r="AG18" i="44"/>
  <c r="AG16" i="44"/>
  <c r="AG15" i="44"/>
  <c r="AG13" i="44"/>
  <c r="AG12" i="44"/>
  <c r="AG10" i="44"/>
  <c r="AG9" i="44"/>
  <c r="AG7" i="44"/>
  <c r="AG6" i="44"/>
  <c r="AG4" i="44"/>
  <c r="AG3" i="44"/>
  <c r="AA19" i="44"/>
  <c r="Z19" i="44"/>
  <c r="AA18" i="44"/>
  <c r="AA20" i="44" s="1"/>
  <c r="Z18" i="44"/>
  <c r="Z20" i="44" s="1"/>
  <c r="AA14" i="44"/>
  <c r="Z14" i="44"/>
  <c r="AA13" i="44"/>
  <c r="AA15" i="44" s="1"/>
  <c r="Z13" i="44"/>
  <c r="AA9" i="44"/>
  <c r="Z9" i="44"/>
  <c r="AA8" i="44"/>
  <c r="AA10" i="44" s="1"/>
  <c r="Z8" i="44"/>
  <c r="AA4" i="44"/>
  <c r="Z4" i="44"/>
  <c r="AA3" i="44"/>
  <c r="Z3" i="44"/>
  <c r="Z13" i="41"/>
  <c r="Z12" i="41"/>
  <c r="Z10" i="41"/>
  <c r="Z9" i="41"/>
  <c r="Z7" i="41"/>
  <c r="Z6" i="41"/>
  <c r="Z4" i="41"/>
  <c r="Z3" i="41"/>
  <c r="M1" i="46"/>
  <c r="F7" i="46" s="1"/>
  <c r="K1" i="46"/>
  <c r="F6" i="46" s="1"/>
  <c r="F17" i="6"/>
  <c r="Z7" i="46"/>
  <c r="Z6" i="46"/>
  <c r="Z4" i="46"/>
  <c r="Z3" i="46"/>
  <c r="E7" i="46"/>
  <c r="E6" i="46"/>
  <c r="Z3" i="23"/>
  <c r="Z10" i="39"/>
  <c r="Z9" i="39"/>
  <c r="Z7" i="39"/>
  <c r="Z6" i="39"/>
  <c r="Z4" i="39"/>
  <c r="Z3" i="39"/>
  <c r="Z17" i="20"/>
  <c r="Z16" i="20"/>
  <c r="Z14" i="20"/>
  <c r="Z13" i="20"/>
  <c r="Z7" i="20"/>
  <c r="Z6" i="20"/>
  <c r="Z4" i="20"/>
  <c r="Z3" i="20"/>
  <c r="E17" i="20"/>
  <c r="E16" i="20"/>
  <c r="E14" i="20"/>
  <c r="E13" i="20"/>
  <c r="E4" i="46"/>
  <c r="E3" i="46"/>
  <c r="AI31" i="14"/>
  <c r="AI30" i="14"/>
  <c r="AI28" i="14"/>
  <c r="AI27" i="14"/>
  <c r="AI25" i="14"/>
  <c r="AI24" i="14"/>
  <c r="AI22" i="14"/>
  <c r="AI21" i="14"/>
  <c r="AI19" i="14"/>
  <c r="AI18" i="14"/>
  <c r="AI16" i="14"/>
  <c r="AI15" i="14"/>
  <c r="AI13" i="14"/>
  <c r="AI12" i="14"/>
  <c r="AI10" i="14"/>
  <c r="AI9" i="14"/>
  <c r="AI7" i="14"/>
  <c r="AI6" i="14"/>
  <c r="AI4" i="14"/>
  <c r="AI3" i="14"/>
  <c r="Z34" i="14"/>
  <c r="AC34" i="14" s="1"/>
  <c r="W34" i="14"/>
  <c r="AC37" i="14"/>
  <c r="AB37" i="14"/>
  <c r="AC36" i="14"/>
  <c r="AB36" i="14"/>
  <c r="AC35" i="14"/>
  <c r="AB35" i="14"/>
  <c r="AB34" i="14"/>
  <c r="AC29" i="14"/>
  <c r="AB29" i="14"/>
  <c r="AC28" i="14"/>
  <c r="AB28" i="14"/>
  <c r="AC27" i="14"/>
  <c r="AB27" i="14"/>
  <c r="Z26" i="14"/>
  <c r="AC26" i="14" s="1"/>
  <c r="W26" i="14"/>
  <c r="AB26" i="14" s="1"/>
  <c r="E31" i="14"/>
  <c r="E30" i="14"/>
  <c r="E28" i="14"/>
  <c r="E27" i="14"/>
  <c r="E25" i="14"/>
  <c r="E24" i="14"/>
  <c r="E22" i="14"/>
  <c r="E21" i="14"/>
  <c r="E19" i="14"/>
  <c r="E18" i="14"/>
  <c r="E16" i="14"/>
  <c r="E15" i="14"/>
  <c r="AC21" i="14"/>
  <c r="AB21" i="14"/>
  <c r="AC20" i="14"/>
  <c r="AB20" i="14"/>
  <c r="AC19" i="14"/>
  <c r="AB19" i="14"/>
  <c r="AC18" i="14"/>
  <c r="AB18" i="14"/>
  <c r="Z18" i="14"/>
  <c r="W18" i="14"/>
  <c r="AC13" i="14"/>
  <c r="AB13" i="14"/>
  <c r="AC12" i="14"/>
  <c r="AB12" i="14"/>
  <c r="AC11" i="14"/>
  <c r="AB11" i="14"/>
  <c r="AC10" i="14"/>
  <c r="AB10" i="14"/>
  <c r="AC6" i="14"/>
  <c r="AC5" i="14"/>
  <c r="AC4" i="14"/>
  <c r="AC3" i="14"/>
  <c r="AB6" i="14"/>
  <c r="AB5" i="14"/>
  <c r="AB4" i="14"/>
  <c r="AB3" i="14"/>
  <c r="Z13" i="19"/>
  <c r="Z12" i="19"/>
  <c r="Z10" i="19"/>
  <c r="Z9" i="19"/>
  <c r="Z7" i="19"/>
  <c r="Z6" i="19"/>
  <c r="Z4" i="19"/>
  <c r="Z3" i="19"/>
  <c r="E13" i="19"/>
  <c r="E12" i="19"/>
  <c r="Z7" i="18"/>
  <c r="Z6" i="18"/>
  <c r="Z4" i="18"/>
  <c r="Z3" i="18"/>
  <c r="Z4" i="10"/>
  <c r="Z3" i="10"/>
  <c r="AF13" i="9"/>
  <c r="AF12" i="9"/>
  <c r="AF10" i="9"/>
  <c r="AF9" i="9"/>
  <c r="AF7" i="9"/>
  <c r="AF6" i="9"/>
  <c r="AF4" i="9"/>
  <c r="AF3" i="9"/>
  <c r="AN1" i="9"/>
  <c r="AL1" i="9"/>
  <c r="Z37" i="45"/>
  <c r="Z36" i="45"/>
  <c r="Z34" i="45"/>
  <c r="Z33" i="45"/>
  <c r="Z31" i="45"/>
  <c r="Z30" i="45"/>
  <c r="Z28" i="45"/>
  <c r="Z27" i="45"/>
  <c r="Z25" i="45"/>
  <c r="Z24" i="45"/>
  <c r="Z22" i="45"/>
  <c r="Z21" i="45"/>
  <c r="Z19" i="45"/>
  <c r="Z18" i="45"/>
  <c r="Z16" i="45"/>
  <c r="Z15" i="45"/>
  <c r="Z13" i="45"/>
  <c r="Z12" i="45"/>
  <c r="Z10" i="45"/>
  <c r="Z9" i="45"/>
  <c r="Z7" i="45"/>
  <c r="Z6" i="45"/>
  <c r="Z4" i="45"/>
  <c r="Z3" i="45"/>
  <c r="Y136" i="7"/>
  <c r="Y135" i="7"/>
  <c r="Y133" i="7"/>
  <c r="Y132" i="7"/>
  <c r="Y130" i="7"/>
  <c r="Y129" i="7"/>
  <c r="Y127" i="7"/>
  <c r="Y126" i="7"/>
  <c r="Y124" i="7"/>
  <c r="Y123" i="7"/>
  <c r="Y121" i="7"/>
  <c r="Y120" i="7"/>
  <c r="Y118" i="7"/>
  <c r="Y117" i="7"/>
  <c r="Y115" i="7"/>
  <c r="Y114" i="7"/>
  <c r="Y112" i="7"/>
  <c r="Y111" i="7"/>
  <c r="Y109" i="7"/>
  <c r="Y108" i="7"/>
  <c r="Y106" i="7"/>
  <c r="Y105" i="7"/>
  <c r="Y103" i="7"/>
  <c r="Y102" i="7"/>
  <c r="Y100" i="7"/>
  <c r="Y99" i="7"/>
  <c r="Y97" i="7"/>
  <c r="Y96" i="7"/>
  <c r="Y94" i="7"/>
  <c r="Y93" i="7"/>
  <c r="Y91" i="7"/>
  <c r="Y90" i="7"/>
  <c r="Y88" i="7"/>
  <c r="Y87" i="7"/>
  <c r="Y85" i="7"/>
  <c r="Y84" i="7"/>
  <c r="Y82" i="7"/>
  <c r="Y81" i="7"/>
  <c r="Y79" i="7"/>
  <c r="Y78" i="7"/>
  <c r="Y76" i="7"/>
  <c r="Y75" i="7"/>
  <c r="Y73" i="7"/>
  <c r="Y72" i="7"/>
  <c r="Y70" i="7"/>
  <c r="Y69" i="7"/>
  <c r="Y67" i="7"/>
  <c r="Y66" i="7"/>
  <c r="Y64" i="7"/>
  <c r="Y63" i="7"/>
  <c r="Y61" i="7"/>
  <c r="Y60" i="7"/>
  <c r="Y58" i="7"/>
  <c r="Y57" i="7"/>
  <c r="Y55" i="7"/>
  <c r="Y54" i="7"/>
  <c r="Y52" i="7"/>
  <c r="Y51" i="7"/>
  <c r="Y49" i="7"/>
  <c r="Y48" i="7"/>
  <c r="Y46" i="7"/>
  <c r="Y45" i="7"/>
  <c r="Y43" i="7"/>
  <c r="Y42" i="7"/>
  <c r="Y40" i="7"/>
  <c r="Y39" i="7"/>
  <c r="Y37" i="7"/>
  <c r="Y36" i="7"/>
  <c r="Y34" i="7"/>
  <c r="Y33" i="7"/>
  <c r="Y31" i="7"/>
  <c r="Y30" i="7"/>
  <c r="Y28" i="7"/>
  <c r="Y27" i="7"/>
  <c r="Y25" i="7"/>
  <c r="Y24" i="7"/>
  <c r="Y22" i="7"/>
  <c r="Y21" i="7"/>
  <c r="Y19" i="7"/>
  <c r="Y18" i="7"/>
  <c r="Y16" i="7"/>
  <c r="Y15" i="7"/>
  <c r="Y13" i="7"/>
  <c r="Y12" i="7"/>
  <c r="Y10" i="7"/>
  <c r="Y9" i="7"/>
  <c r="Y7" i="7"/>
  <c r="Y6" i="7"/>
  <c r="Y4" i="7"/>
  <c r="Y3" i="7"/>
  <c r="E136" i="7"/>
  <c r="E135" i="7"/>
  <c r="E130" i="7"/>
  <c r="E129" i="7"/>
  <c r="E127" i="7"/>
  <c r="E126" i="7"/>
  <c r="E124" i="7"/>
  <c r="E123" i="7"/>
  <c r="E121" i="7"/>
  <c r="E120" i="7"/>
  <c r="E103" i="7"/>
  <c r="E102" i="7"/>
  <c r="E100" i="7"/>
  <c r="E99" i="7"/>
  <c r="E97" i="7"/>
  <c r="E96" i="7"/>
  <c r="E4" i="7"/>
  <c r="E3" i="7"/>
  <c r="E7" i="7"/>
  <c r="E6" i="7"/>
  <c r="Z40" i="5"/>
  <c r="Z39" i="5"/>
  <c r="Z38" i="5"/>
  <c r="Z37" i="5"/>
  <c r="Z36" i="5"/>
  <c r="Z34" i="5"/>
  <c r="Z33" i="5"/>
  <c r="Z31" i="5"/>
  <c r="Z30" i="5"/>
  <c r="Z28" i="5"/>
  <c r="Z27" i="5"/>
  <c r="Z25" i="5"/>
  <c r="Z24" i="5"/>
  <c r="Z22" i="5"/>
  <c r="Z21" i="5"/>
  <c r="Z19" i="5"/>
  <c r="Z18" i="5"/>
  <c r="Z16" i="5"/>
  <c r="Z15" i="5"/>
  <c r="Z13" i="5"/>
  <c r="Z12" i="5"/>
  <c r="Z10" i="5"/>
  <c r="Z9" i="5"/>
  <c r="Z8" i="5"/>
  <c r="Z7" i="5"/>
  <c r="Z6" i="5"/>
  <c r="Z4" i="5"/>
  <c r="Z3" i="5"/>
  <c r="E4" i="5"/>
  <c r="E3" i="5"/>
  <c r="Z19" i="4"/>
  <c r="Z18" i="4"/>
  <c r="Z16" i="4"/>
  <c r="Z15" i="4"/>
  <c r="Z13" i="4"/>
  <c r="Z12" i="4"/>
  <c r="Z10" i="4"/>
  <c r="Z9" i="4"/>
  <c r="Z7" i="4"/>
  <c r="Z6" i="4"/>
  <c r="Z4" i="4"/>
  <c r="Z3" i="4"/>
  <c r="AA13" i="20" l="1"/>
  <c r="AA14" i="20"/>
  <c r="F13" i="20"/>
  <c r="F14" i="20"/>
  <c r="F17" i="20"/>
  <c r="F16" i="20"/>
  <c r="Y27" i="35"/>
  <c r="Z17" i="35"/>
  <c r="Y22" i="35"/>
  <c r="Y11" i="35"/>
  <c r="Z39" i="35"/>
  <c r="Y17" i="35"/>
  <c r="Z33" i="35"/>
  <c r="Y33" i="35"/>
  <c r="Z11" i="35"/>
  <c r="Y39" i="35"/>
  <c r="Z27" i="35"/>
  <c r="Z22" i="35"/>
  <c r="AA7" i="46"/>
  <c r="AB7" i="46" s="1"/>
  <c r="F4" i="46"/>
  <c r="G4" i="46" s="1"/>
  <c r="AA6" i="46"/>
  <c r="AB6" i="46" s="1"/>
  <c r="AA4" i="46"/>
  <c r="AB4" i="46" s="1"/>
  <c r="AA3" i="46"/>
  <c r="AB3" i="46" s="1"/>
  <c r="G6" i="46"/>
  <c r="F3" i="46"/>
  <c r="G7" i="46"/>
  <c r="Z10" i="44"/>
  <c r="Z15" i="44"/>
  <c r="G3" i="46"/>
  <c r="AB31" i="14"/>
  <c r="AC39" i="14"/>
  <c r="AB39" i="14"/>
  <c r="AC31" i="14"/>
  <c r="AC23" i="14"/>
  <c r="AB23" i="14"/>
  <c r="AC15" i="14"/>
  <c r="AB15" i="14"/>
  <c r="H3" i="46" l="1"/>
  <c r="AC6" i="46"/>
  <c r="H6" i="46"/>
  <c r="AC3" i="46"/>
  <c r="P1" i="46" l="1"/>
  <c r="R1" i="46" s="1"/>
  <c r="G17" i="6" s="1"/>
  <c r="AF1" i="46"/>
  <c r="AH1" i="46" s="1"/>
  <c r="H17" i="6" s="1"/>
  <c r="Z46" i="2"/>
  <c r="Z45" i="2"/>
  <c r="Z43" i="2"/>
  <c r="Z42" i="2"/>
  <c r="Z40" i="2"/>
  <c r="Z39" i="2"/>
  <c r="Z37" i="2"/>
  <c r="Z36" i="2"/>
  <c r="Z34" i="2"/>
  <c r="Z33" i="2"/>
  <c r="Z31" i="2"/>
  <c r="Z30" i="2"/>
  <c r="Z28" i="2"/>
  <c r="Z27" i="2"/>
  <c r="Z25" i="2"/>
  <c r="Z24" i="2"/>
  <c r="Z22" i="2"/>
  <c r="Z21" i="2"/>
  <c r="Z19" i="2"/>
  <c r="Z18" i="2"/>
  <c r="Z16" i="2"/>
  <c r="Z15" i="2"/>
  <c r="Z13" i="2"/>
  <c r="Z12" i="2"/>
  <c r="Z10" i="2"/>
  <c r="Z9" i="2"/>
  <c r="Z7" i="2"/>
  <c r="Z6" i="2"/>
  <c r="Z4" i="2"/>
  <c r="Z3" i="2"/>
  <c r="E46" i="2"/>
  <c r="E45" i="2"/>
  <c r="E43" i="2"/>
  <c r="E42" i="2"/>
  <c r="E40" i="2"/>
  <c r="E39" i="2"/>
  <c r="E28" i="2"/>
  <c r="E27" i="2"/>
  <c r="M1" i="7" l="1"/>
  <c r="K1" i="7"/>
  <c r="K1" i="45"/>
  <c r="M1" i="45"/>
  <c r="E3" i="45"/>
  <c r="E4" i="45"/>
  <c r="E6" i="45"/>
  <c r="E7" i="45"/>
  <c r="E9" i="45"/>
  <c r="E10" i="45"/>
  <c r="E12" i="45"/>
  <c r="E13" i="45"/>
  <c r="E15" i="45"/>
  <c r="E16" i="45"/>
  <c r="E18" i="45"/>
  <c r="E19" i="45"/>
  <c r="E21" i="45"/>
  <c r="E22" i="45"/>
  <c r="E24" i="45"/>
  <c r="E25" i="45"/>
  <c r="E27" i="45"/>
  <c r="E28" i="45"/>
  <c r="E30" i="45"/>
  <c r="E31" i="45"/>
  <c r="E33" i="45"/>
  <c r="E34" i="45"/>
  <c r="E36" i="45"/>
  <c r="E37" i="45"/>
  <c r="E19" i="44"/>
  <c r="E18" i="44"/>
  <c r="E16" i="44"/>
  <c r="E15" i="44"/>
  <c r="M1" i="44"/>
  <c r="K1" i="44"/>
  <c r="E13" i="44"/>
  <c r="E12" i="44"/>
  <c r="E10" i="44"/>
  <c r="E9" i="44"/>
  <c r="E7" i="44"/>
  <c r="E6" i="44"/>
  <c r="E4" i="44"/>
  <c r="E3" i="44"/>
  <c r="F7" i="44" l="1"/>
  <c r="AH19" i="44"/>
  <c r="AI19" i="44" s="1"/>
  <c r="AH10" i="44"/>
  <c r="AI10" i="44" s="1"/>
  <c r="AH7" i="44"/>
  <c r="AI7" i="44" s="1"/>
  <c r="AH4" i="44"/>
  <c r="AI4" i="44" s="1"/>
  <c r="AH16" i="44"/>
  <c r="AI16" i="44" s="1"/>
  <c r="AH13" i="44"/>
  <c r="AI13" i="44" s="1"/>
  <c r="F6" i="44"/>
  <c r="AH6" i="44"/>
  <c r="AI6" i="44" s="1"/>
  <c r="AJ6" i="44" s="1"/>
  <c r="AH9" i="44"/>
  <c r="AI9" i="44" s="1"/>
  <c r="AJ9" i="44" s="1"/>
  <c r="AH18" i="44"/>
  <c r="AI18" i="44" s="1"/>
  <c r="AJ18" i="44" s="1"/>
  <c r="AH3" i="44"/>
  <c r="AI3" i="44" s="1"/>
  <c r="AJ3" i="44" s="1"/>
  <c r="AH15" i="44"/>
  <c r="AI15" i="44" s="1"/>
  <c r="AJ15" i="44" s="1"/>
  <c r="AH12" i="44"/>
  <c r="AI12" i="44" s="1"/>
  <c r="AJ12" i="44" s="1"/>
  <c r="F7" i="45"/>
  <c r="AA37" i="45"/>
  <c r="AB37" i="45" s="1"/>
  <c r="AA10" i="45"/>
  <c r="AB10" i="45" s="1"/>
  <c r="AA22" i="45"/>
  <c r="AB22" i="45" s="1"/>
  <c r="AA34" i="45"/>
  <c r="AB34" i="45" s="1"/>
  <c r="AA7" i="45"/>
  <c r="AB7" i="45" s="1"/>
  <c r="AA19" i="45"/>
  <c r="AB19" i="45" s="1"/>
  <c r="AA31" i="45"/>
  <c r="AB31" i="45" s="1"/>
  <c r="AA16" i="45"/>
  <c r="AB16" i="45" s="1"/>
  <c r="AA28" i="45"/>
  <c r="AB28" i="45" s="1"/>
  <c r="AA4" i="45"/>
  <c r="AB4" i="45" s="1"/>
  <c r="AA13" i="45"/>
  <c r="AB13" i="45" s="1"/>
  <c r="AA25" i="45"/>
  <c r="AB25" i="45" s="1"/>
  <c r="AA12" i="45"/>
  <c r="AB12" i="45" s="1"/>
  <c r="AA9" i="45"/>
  <c r="AB9" i="45" s="1"/>
  <c r="AA24" i="45"/>
  <c r="AB24" i="45" s="1"/>
  <c r="AA36" i="45"/>
  <c r="AB36" i="45" s="1"/>
  <c r="AA33" i="45"/>
  <c r="AB33" i="45" s="1"/>
  <c r="AA21" i="45"/>
  <c r="AB21" i="45" s="1"/>
  <c r="AA18" i="45"/>
  <c r="AB18" i="45" s="1"/>
  <c r="AC18" i="45" s="1"/>
  <c r="AA6" i="45"/>
  <c r="AB6" i="45" s="1"/>
  <c r="AA30" i="45"/>
  <c r="AB30" i="45" s="1"/>
  <c r="AA3" i="45"/>
  <c r="AB3" i="45" s="1"/>
  <c r="AA27" i="45"/>
  <c r="AB27" i="45" s="1"/>
  <c r="AA15" i="45"/>
  <c r="AB15" i="45" s="1"/>
  <c r="F135" i="7"/>
  <c r="G135" i="7" s="1"/>
  <c r="Z123" i="7"/>
  <c r="AA123" i="7" s="1"/>
  <c r="Z66" i="7"/>
  <c r="AA66" i="7" s="1"/>
  <c r="Z39" i="7"/>
  <c r="AA39" i="7" s="1"/>
  <c r="Z24" i="7"/>
  <c r="AA24" i="7" s="1"/>
  <c r="Z60" i="7"/>
  <c r="AA60" i="7" s="1"/>
  <c r="Z30" i="7"/>
  <c r="AA30" i="7" s="1"/>
  <c r="Z51" i="7"/>
  <c r="AA51" i="7" s="1"/>
  <c r="Z21" i="7"/>
  <c r="AA21" i="7" s="1"/>
  <c r="Z90" i="7"/>
  <c r="AA90" i="7" s="1"/>
  <c r="Z75" i="7"/>
  <c r="AA75" i="7" s="1"/>
  <c r="Z57" i="7"/>
  <c r="AA57" i="7" s="1"/>
  <c r="Z42" i="7"/>
  <c r="AA42" i="7" s="1"/>
  <c r="Z84" i="7"/>
  <c r="AA84" i="7" s="1"/>
  <c r="Z108" i="7"/>
  <c r="AA108" i="7" s="1"/>
  <c r="AB108" i="7" s="1"/>
  <c r="Z93" i="7"/>
  <c r="AA93" i="7" s="1"/>
  <c r="Z9" i="7"/>
  <c r="AA9" i="7" s="1"/>
  <c r="Z36" i="7"/>
  <c r="AA36" i="7" s="1"/>
  <c r="Z6" i="7"/>
  <c r="AA6" i="7" s="1"/>
  <c r="Z102" i="7"/>
  <c r="AA102" i="7" s="1"/>
  <c r="Z3" i="7"/>
  <c r="AA3" i="7" s="1"/>
  <c r="Z78" i="7"/>
  <c r="AA78" i="7" s="1"/>
  <c r="Z63" i="7"/>
  <c r="AA63" i="7" s="1"/>
  <c r="Z105" i="7"/>
  <c r="AA105" i="7" s="1"/>
  <c r="Z48" i="7"/>
  <c r="AA48" i="7" s="1"/>
  <c r="Z132" i="7"/>
  <c r="AA132" i="7" s="1"/>
  <c r="Z117" i="7"/>
  <c r="AA117" i="7" s="1"/>
  <c r="Z33" i="7"/>
  <c r="AA33" i="7" s="1"/>
  <c r="Z18" i="7"/>
  <c r="AA18" i="7" s="1"/>
  <c r="Z87" i="7"/>
  <c r="AA87" i="7" s="1"/>
  <c r="Z45" i="7"/>
  <c r="AA45" i="7" s="1"/>
  <c r="Z129" i="7"/>
  <c r="AA129" i="7" s="1"/>
  <c r="Z99" i="7"/>
  <c r="AA99" i="7" s="1"/>
  <c r="AB99" i="7" s="1"/>
  <c r="Z15" i="7"/>
  <c r="AA15" i="7" s="1"/>
  <c r="AB15" i="7" s="1"/>
  <c r="Z126" i="7"/>
  <c r="AA126" i="7" s="1"/>
  <c r="Z54" i="7"/>
  <c r="AA54" i="7" s="1"/>
  <c r="Z111" i="7"/>
  <c r="AA111" i="7" s="1"/>
  <c r="Z12" i="7"/>
  <c r="AA12" i="7" s="1"/>
  <c r="Z81" i="7"/>
  <c r="AA81" i="7" s="1"/>
  <c r="Z135" i="7"/>
  <c r="AA135" i="7" s="1"/>
  <c r="Z120" i="7"/>
  <c r="AA120" i="7" s="1"/>
  <c r="Z114" i="7"/>
  <c r="AA114" i="7" s="1"/>
  <c r="Z27" i="7"/>
  <c r="AA27" i="7" s="1"/>
  <c r="Z69" i="7"/>
  <c r="AA69" i="7" s="1"/>
  <c r="Z72" i="7"/>
  <c r="AA72" i="7" s="1"/>
  <c r="Z96" i="7"/>
  <c r="AA96" i="7" s="1"/>
  <c r="F136" i="7"/>
  <c r="G136" i="7" s="1"/>
  <c r="Z109" i="7"/>
  <c r="AA109" i="7" s="1"/>
  <c r="Z94" i="7"/>
  <c r="AA94" i="7" s="1"/>
  <c r="Z10" i="7"/>
  <c r="AA10" i="7" s="1"/>
  <c r="Z61" i="7"/>
  <c r="AA61" i="7" s="1"/>
  <c r="Z73" i="7"/>
  <c r="AA73" i="7" s="1"/>
  <c r="Z79" i="7"/>
  <c r="AA79" i="7" s="1"/>
  <c r="Z115" i="7"/>
  <c r="AA115" i="7" s="1"/>
  <c r="Z82" i="7"/>
  <c r="AA82" i="7" s="1"/>
  <c r="Z136" i="7"/>
  <c r="AA136" i="7" s="1"/>
  <c r="Z121" i="7"/>
  <c r="AA121" i="7" s="1"/>
  <c r="Z64" i="7"/>
  <c r="AA64" i="7" s="1"/>
  <c r="Z37" i="7"/>
  <c r="AA37" i="7" s="1"/>
  <c r="Z22" i="7"/>
  <c r="AA22" i="7" s="1"/>
  <c r="Z118" i="7"/>
  <c r="AA118" i="7" s="1"/>
  <c r="Z88" i="7"/>
  <c r="AA88" i="7" s="1"/>
  <c r="Z16" i="7"/>
  <c r="AA16" i="7" s="1"/>
  <c r="Z100" i="7"/>
  <c r="AA100" i="7" s="1"/>
  <c r="Z52" i="7"/>
  <c r="AA52" i="7" s="1"/>
  <c r="Z7" i="7"/>
  <c r="AA7" i="7" s="1"/>
  <c r="Z133" i="7"/>
  <c r="AA133" i="7" s="1"/>
  <c r="Z76" i="7"/>
  <c r="AA76" i="7" s="1"/>
  <c r="Z34" i="7"/>
  <c r="AA34" i="7" s="1"/>
  <c r="Z19" i="7"/>
  <c r="AA19" i="7" s="1"/>
  <c r="Z103" i="7"/>
  <c r="AA103" i="7" s="1"/>
  <c r="Z46" i="7"/>
  <c r="AA46" i="7" s="1"/>
  <c r="Z4" i="7"/>
  <c r="AA4" i="7" s="1"/>
  <c r="Z130" i="7"/>
  <c r="AA130" i="7" s="1"/>
  <c r="Z31" i="7"/>
  <c r="AA31" i="7" s="1"/>
  <c r="Z85" i="7"/>
  <c r="AA85" i="7" s="1"/>
  <c r="Z43" i="7"/>
  <c r="AA43" i="7" s="1"/>
  <c r="Z127" i="7"/>
  <c r="AA127" i="7" s="1"/>
  <c r="Z112" i="7"/>
  <c r="AA112" i="7" s="1"/>
  <c r="Z70" i="7"/>
  <c r="AA70" i="7" s="1"/>
  <c r="Z28" i="7"/>
  <c r="AA28" i="7" s="1"/>
  <c r="Z13" i="7"/>
  <c r="AA13" i="7" s="1"/>
  <c r="Z67" i="7"/>
  <c r="AA67" i="7" s="1"/>
  <c r="Z106" i="7"/>
  <c r="AA106" i="7" s="1"/>
  <c r="Z91" i="7"/>
  <c r="AA91" i="7" s="1"/>
  <c r="Z49" i="7"/>
  <c r="AA49" i="7" s="1"/>
  <c r="Z58" i="7"/>
  <c r="AA58" i="7" s="1"/>
  <c r="Z55" i="7"/>
  <c r="AA55" i="7" s="1"/>
  <c r="Z25" i="7"/>
  <c r="AA25" i="7" s="1"/>
  <c r="Z124" i="7"/>
  <c r="AA124" i="7" s="1"/>
  <c r="Z97" i="7"/>
  <c r="AA97" i="7" s="1"/>
  <c r="Z40" i="7"/>
  <c r="AA40" i="7" s="1"/>
  <c r="F120" i="7"/>
  <c r="G120" i="7" s="1"/>
  <c r="H120" i="7" s="1"/>
  <c r="F99" i="7"/>
  <c r="G99" i="7" s="1"/>
  <c r="H99" i="7" s="1"/>
  <c r="F102" i="7"/>
  <c r="G102" i="7" s="1"/>
  <c r="F129" i="7"/>
  <c r="G129" i="7" s="1"/>
  <c r="F96" i="7"/>
  <c r="G96" i="7" s="1"/>
  <c r="F126" i="7"/>
  <c r="G126" i="7" s="1"/>
  <c r="F123" i="7"/>
  <c r="G123" i="7" s="1"/>
  <c r="F97" i="7"/>
  <c r="G97" i="7" s="1"/>
  <c r="F130" i="7"/>
  <c r="G130" i="7" s="1"/>
  <c r="F103" i="7"/>
  <c r="G103" i="7" s="1"/>
  <c r="F100" i="7"/>
  <c r="G100" i="7" s="1"/>
  <c r="F124" i="7"/>
  <c r="G124" i="7" s="1"/>
  <c r="F127" i="7"/>
  <c r="G127" i="7" s="1"/>
  <c r="F121" i="7"/>
  <c r="G121" i="7" s="1"/>
  <c r="F6" i="7"/>
  <c r="G6" i="7" s="1"/>
  <c r="F3" i="7"/>
  <c r="G3" i="7" s="1"/>
  <c r="F4" i="7"/>
  <c r="G4" i="7" s="1"/>
  <c r="F7" i="7"/>
  <c r="G7" i="7" s="1"/>
  <c r="F22" i="45"/>
  <c r="G22" i="45" s="1"/>
  <c r="F21" i="45"/>
  <c r="G21" i="45" s="1"/>
  <c r="F3" i="45"/>
  <c r="G3" i="45" s="1"/>
  <c r="F12" i="45"/>
  <c r="G12" i="45" s="1"/>
  <c r="F33" i="45"/>
  <c r="G33" i="45" s="1"/>
  <c r="F19" i="45"/>
  <c r="G19" i="45" s="1"/>
  <c r="F9" i="45"/>
  <c r="G9" i="45" s="1"/>
  <c r="F31" i="45"/>
  <c r="G31" i="45" s="1"/>
  <c r="G7" i="45"/>
  <c r="F18" i="45"/>
  <c r="G18" i="45" s="1"/>
  <c r="F28" i="45"/>
  <c r="G28" i="45" s="1"/>
  <c r="F37" i="45"/>
  <c r="G37" i="45" s="1"/>
  <c r="F27" i="45"/>
  <c r="G27" i="45" s="1"/>
  <c r="F36" i="45"/>
  <c r="G36" i="45" s="1"/>
  <c r="F25" i="45"/>
  <c r="G25" i="45" s="1"/>
  <c r="F15" i="45"/>
  <c r="G15" i="45" s="1"/>
  <c r="F10" i="45"/>
  <c r="G10" i="45" s="1"/>
  <c r="F30" i="45"/>
  <c r="G30" i="45" s="1"/>
  <c r="F6" i="45"/>
  <c r="G6" i="45" s="1"/>
  <c r="F34" i="45"/>
  <c r="G34" i="45" s="1"/>
  <c r="F13" i="45"/>
  <c r="G13" i="45" s="1"/>
  <c r="F24" i="45"/>
  <c r="G24" i="45" s="1"/>
  <c r="F4" i="45"/>
  <c r="G4" i="45" s="1"/>
  <c r="F16" i="45"/>
  <c r="G16" i="45" s="1"/>
  <c r="Z5" i="44"/>
  <c r="AA5" i="44"/>
  <c r="F16" i="44"/>
  <c r="G16" i="44" s="1"/>
  <c r="F19" i="44"/>
  <c r="G19" i="44" s="1"/>
  <c r="F15" i="44"/>
  <c r="G15" i="44" s="1"/>
  <c r="F18" i="44"/>
  <c r="G18" i="44" s="1"/>
  <c r="G6" i="44"/>
  <c r="F13" i="44"/>
  <c r="G13" i="44" s="1"/>
  <c r="G7" i="44"/>
  <c r="F9" i="44"/>
  <c r="G9" i="44" s="1"/>
  <c r="F12" i="44"/>
  <c r="G12" i="44" s="1"/>
  <c r="F10" i="44"/>
  <c r="G10" i="44" s="1"/>
  <c r="F3" i="44"/>
  <c r="G3" i="44" s="1"/>
  <c r="F4" i="44"/>
  <c r="G4" i="44" s="1"/>
  <c r="E3" i="39"/>
  <c r="M1" i="41"/>
  <c r="K1" i="41"/>
  <c r="E13" i="41"/>
  <c r="E12" i="41"/>
  <c r="E10" i="41"/>
  <c r="E9" i="41"/>
  <c r="E7" i="41"/>
  <c r="E6" i="41"/>
  <c r="E4" i="41"/>
  <c r="E3" i="41"/>
  <c r="M1" i="33"/>
  <c r="K1" i="33"/>
  <c r="M1" i="35"/>
  <c r="K1" i="35"/>
  <c r="M1" i="23"/>
  <c r="K1" i="23"/>
  <c r="AA3" i="23" s="1"/>
  <c r="AB3" i="23" s="1"/>
  <c r="AC3" i="23" s="1"/>
  <c r="M1" i="20"/>
  <c r="K1" i="20"/>
  <c r="M1" i="19"/>
  <c r="K1" i="19"/>
  <c r="M1" i="18"/>
  <c r="K1" i="18"/>
  <c r="M1" i="14"/>
  <c r="K1" i="14"/>
  <c r="M1" i="10"/>
  <c r="K1" i="10"/>
  <c r="M1" i="9"/>
  <c r="K1" i="9"/>
  <c r="M1" i="5"/>
  <c r="K1" i="5"/>
  <c r="M1" i="4"/>
  <c r="K1" i="4"/>
  <c r="M1" i="2"/>
  <c r="K1" i="2"/>
  <c r="F19" i="6"/>
  <c r="F18" i="6"/>
  <c r="F7" i="6"/>
  <c r="E10" i="39"/>
  <c r="E9" i="39"/>
  <c r="E7" i="39"/>
  <c r="E6" i="39"/>
  <c r="E4" i="39"/>
  <c r="S7" i="6" l="1"/>
  <c r="AA7" i="20"/>
  <c r="AB7" i="20" s="1"/>
  <c r="F7" i="20"/>
  <c r="F4" i="20"/>
  <c r="AA4" i="20"/>
  <c r="AB4" i="20" s="1"/>
  <c r="AA6" i="20"/>
  <c r="AB6" i="20" s="1"/>
  <c r="AA3" i="20"/>
  <c r="AB3" i="20" s="1"/>
  <c r="F6" i="20"/>
  <c r="F3" i="20"/>
  <c r="AG15" i="35"/>
  <c r="AH15" i="35" s="1"/>
  <c r="AG42" i="35"/>
  <c r="AH42" i="35" s="1"/>
  <c r="AG69" i="35"/>
  <c r="AH69" i="35" s="1"/>
  <c r="AG27" i="35"/>
  <c r="AH27" i="35" s="1"/>
  <c r="AG54" i="35"/>
  <c r="AH54" i="35" s="1"/>
  <c r="AG12" i="35"/>
  <c r="AH12" i="35" s="1"/>
  <c r="AG39" i="35"/>
  <c r="AH39" i="35" s="1"/>
  <c r="AG66" i="35"/>
  <c r="AH66" i="35" s="1"/>
  <c r="AG24" i="35"/>
  <c r="AH24" i="35" s="1"/>
  <c r="AG51" i="35"/>
  <c r="AH51" i="35" s="1"/>
  <c r="AG9" i="35"/>
  <c r="AH9" i="35" s="1"/>
  <c r="AG63" i="35"/>
  <c r="AH63" i="35" s="1"/>
  <c r="AG36" i="35"/>
  <c r="AH36" i="35" s="1"/>
  <c r="AG21" i="35"/>
  <c r="AH21" i="35" s="1"/>
  <c r="AG48" i="35"/>
  <c r="AH48" i="35" s="1"/>
  <c r="AG6" i="35"/>
  <c r="AH6" i="35" s="1"/>
  <c r="AG33" i="35"/>
  <c r="AH33" i="35" s="1"/>
  <c r="AG60" i="35"/>
  <c r="AH60" i="35" s="1"/>
  <c r="AG3" i="35"/>
  <c r="AH3" i="35" s="1"/>
  <c r="AG30" i="35"/>
  <c r="AH30" i="35" s="1"/>
  <c r="AG18" i="35"/>
  <c r="AH18" i="35" s="1"/>
  <c r="AG45" i="35"/>
  <c r="AH45" i="35" s="1"/>
  <c r="AG57" i="35"/>
  <c r="AH57" i="35" s="1"/>
  <c r="AG70" i="35"/>
  <c r="AH70" i="35" s="1"/>
  <c r="AG55" i="35"/>
  <c r="AH55" i="35" s="1"/>
  <c r="AG28" i="35"/>
  <c r="AH28" i="35" s="1"/>
  <c r="AG13" i="35"/>
  <c r="AH13" i="35" s="1"/>
  <c r="AG40" i="35"/>
  <c r="AH40" i="35" s="1"/>
  <c r="AG10" i="35"/>
  <c r="AH10" i="35" s="1"/>
  <c r="AG67" i="35"/>
  <c r="AH67" i="35" s="1"/>
  <c r="AG25" i="35"/>
  <c r="AH25" i="35" s="1"/>
  <c r="AG52" i="35"/>
  <c r="AH52" i="35" s="1"/>
  <c r="AG64" i="35"/>
  <c r="AH64" i="35" s="1"/>
  <c r="AG37" i="35"/>
  <c r="AH37" i="35" s="1"/>
  <c r="AG49" i="35"/>
  <c r="AH49" i="35" s="1"/>
  <c r="AG22" i="35"/>
  <c r="AH22" i="35" s="1"/>
  <c r="AG7" i="35"/>
  <c r="AH7" i="35" s="1"/>
  <c r="AG61" i="35"/>
  <c r="AH61" i="35" s="1"/>
  <c r="AG34" i="35"/>
  <c r="AH34" i="35" s="1"/>
  <c r="AG19" i="35"/>
  <c r="AH19" i="35" s="1"/>
  <c r="AG46" i="35"/>
  <c r="AH46" i="35" s="1"/>
  <c r="AG16" i="35"/>
  <c r="AH16" i="35" s="1"/>
  <c r="AG31" i="35"/>
  <c r="AH31" i="35" s="1"/>
  <c r="AG4" i="35"/>
  <c r="AH4" i="35" s="1"/>
  <c r="AG43" i="35"/>
  <c r="AH43" i="35" s="1"/>
  <c r="AG58" i="35"/>
  <c r="AH58" i="35" s="1"/>
  <c r="F45" i="35"/>
  <c r="G45" i="35" s="1"/>
  <c r="F12" i="35"/>
  <c r="G12" i="35" s="1"/>
  <c r="F46" i="35"/>
  <c r="G46" i="35" s="1"/>
  <c r="H45" i="35" s="1"/>
  <c r="F13" i="35"/>
  <c r="G13" i="35" s="1"/>
  <c r="F27" i="35"/>
  <c r="G27" i="35" s="1"/>
  <c r="F33" i="35"/>
  <c r="G33" i="35" s="1"/>
  <c r="F28" i="35"/>
  <c r="G28" i="35" s="1"/>
  <c r="F34" i="35"/>
  <c r="G34" i="35" s="1"/>
  <c r="AB135" i="7"/>
  <c r="F13" i="33"/>
  <c r="G13" i="33" s="1"/>
  <c r="H13" i="33" s="1"/>
  <c r="AA23" i="33"/>
  <c r="AB23" i="33" s="1"/>
  <c r="AC23" i="33" s="1"/>
  <c r="AA5" i="33"/>
  <c r="AB5" i="33" s="1"/>
  <c r="AC5" i="33" s="1"/>
  <c r="AA13" i="33"/>
  <c r="AB13" i="33" s="1"/>
  <c r="AC13" i="33" s="1"/>
  <c r="AA21" i="33"/>
  <c r="AB21" i="33" s="1"/>
  <c r="AC21" i="33" s="1"/>
  <c r="AA3" i="33"/>
  <c r="AB3" i="33" s="1"/>
  <c r="AC3" i="33" s="1"/>
  <c r="AA19" i="33"/>
  <c r="AB19" i="33" s="1"/>
  <c r="AC19" i="33" s="1"/>
  <c r="AA17" i="33"/>
  <c r="AB17" i="33" s="1"/>
  <c r="AC17" i="33" s="1"/>
  <c r="AA15" i="33"/>
  <c r="AB15" i="33" s="1"/>
  <c r="AC15" i="33" s="1"/>
  <c r="AA11" i="33"/>
  <c r="AB11" i="33" s="1"/>
  <c r="AC11" i="33" s="1"/>
  <c r="AA9" i="33"/>
  <c r="AB9" i="33" s="1"/>
  <c r="AC9" i="33" s="1"/>
  <c r="AA7" i="33"/>
  <c r="AB7" i="33" s="1"/>
  <c r="AC7" i="33" s="1"/>
  <c r="AM1" i="44"/>
  <c r="AO1" i="44" s="1"/>
  <c r="H19" i="6" s="1"/>
  <c r="AC21" i="45"/>
  <c r="AC33" i="45"/>
  <c r="AC36" i="45"/>
  <c r="AC24" i="45"/>
  <c r="AC9" i="45"/>
  <c r="H102" i="7"/>
  <c r="H6" i="45"/>
  <c r="F3" i="41"/>
  <c r="G3" i="41" s="1"/>
  <c r="AA12" i="41"/>
  <c r="AB12" i="41" s="1"/>
  <c r="AA3" i="41"/>
  <c r="AB3" i="41" s="1"/>
  <c r="AA6" i="41"/>
  <c r="AB6" i="41" s="1"/>
  <c r="AA9" i="41"/>
  <c r="AB9" i="41" s="1"/>
  <c r="AA13" i="41"/>
  <c r="AB13" i="41" s="1"/>
  <c r="AA10" i="41"/>
  <c r="AB10" i="41" s="1"/>
  <c r="AA4" i="41"/>
  <c r="AB4" i="41" s="1"/>
  <c r="AA7" i="41"/>
  <c r="AB7" i="41" s="1"/>
  <c r="AF1" i="23"/>
  <c r="AH1" i="23" s="1"/>
  <c r="H16" i="6" s="1"/>
  <c r="AB17" i="20"/>
  <c r="AB14" i="20"/>
  <c r="AB16" i="20"/>
  <c r="AB13" i="20"/>
  <c r="G14" i="20"/>
  <c r="G17" i="20"/>
  <c r="G16" i="20"/>
  <c r="G13" i="20"/>
  <c r="AJ3" i="14"/>
  <c r="AK3" i="14" s="1"/>
  <c r="AJ30" i="14"/>
  <c r="AK30" i="14" s="1"/>
  <c r="AJ15" i="14"/>
  <c r="AK15" i="14" s="1"/>
  <c r="AJ27" i="14"/>
  <c r="AK27" i="14" s="1"/>
  <c r="AJ12" i="14"/>
  <c r="AK12" i="14" s="1"/>
  <c r="AJ9" i="14"/>
  <c r="AK9" i="14" s="1"/>
  <c r="AJ24" i="14"/>
  <c r="AK24" i="14" s="1"/>
  <c r="AJ21" i="14"/>
  <c r="AK21" i="14" s="1"/>
  <c r="AJ6" i="14"/>
  <c r="AK6" i="14" s="1"/>
  <c r="AJ18" i="14"/>
  <c r="AK18" i="14" s="1"/>
  <c r="AJ31" i="14"/>
  <c r="AK31" i="14" s="1"/>
  <c r="AJ16" i="14"/>
  <c r="AK16" i="14" s="1"/>
  <c r="AJ28" i="14"/>
  <c r="AK28" i="14" s="1"/>
  <c r="AJ13" i="14"/>
  <c r="AK13" i="14" s="1"/>
  <c r="AJ25" i="14"/>
  <c r="AK25" i="14" s="1"/>
  <c r="AJ10" i="14"/>
  <c r="AK10" i="14" s="1"/>
  <c r="AJ22" i="14"/>
  <c r="AK22" i="14" s="1"/>
  <c r="AJ7" i="14"/>
  <c r="AK7" i="14" s="1"/>
  <c r="AJ19" i="14"/>
  <c r="AK19" i="14" s="1"/>
  <c r="AJ4" i="14"/>
  <c r="AK4" i="14" s="1"/>
  <c r="F30" i="14"/>
  <c r="G30" i="14" s="1"/>
  <c r="F15" i="14"/>
  <c r="G15" i="14" s="1"/>
  <c r="F24" i="14"/>
  <c r="G24" i="14" s="1"/>
  <c r="F27" i="14"/>
  <c r="G27" i="14" s="1"/>
  <c r="F21" i="14"/>
  <c r="G21" i="14" s="1"/>
  <c r="F18" i="14"/>
  <c r="G18" i="14" s="1"/>
  <c r="F28" i="14"/>
  <c r="G28" i="14" s="1"/>
  <c r="F19" i="14"/>
  <c r="G19" i="14" s="1"/>
  <c r="F25" i="14"/>
  <c r="G25" i="14" s="1"/>
  <c r="F22" i="14"/>
  <c r="G22" i="14" s="1"/>
  <c r="F31" i="14"/>
  <c r="G31" i="14" s="1"/>
  <c r="F16" i="14"/>
  <c r="G16" i="14" s="1"/>
  <c r="H36" i="45"/>
  <c r="AB57" i="7"/>
  <c r="H27" i="45"/>
  <c r="AA13" i="19"/>
  <c r="AB13" i="19" s="1"/>
  <c r="F13" i="19"/>
  <c r="G13" i="19" s="1"/>
  <c r="AA4" i="19"/>
  <c r="AB4" i="19" s="1"/>
  <c r="AA7" i="19"/>
  <c r="AB7" i="19" s="1"/>
  <c r="AA10" i="19"/>
  <c r="AB10" i="19" s="1"/>
  <c r="AA6" i="19"/>
  <c r="AB6" i="19" s="1"/>
  <c r="AA12" i="19"/>
  <c r="AB12" i="19" s="1"/>
  <c r="F12" i="19"/>
  <c r="G12" i="19" s="1"/>
  <c r="AA9" i="19"/>
  <c r="AB9" i="19" s="1"/>
  <c r="AA3" i="19"/>
  <c r="AB3" i="19" s="1"/>
  <c r="AA4" i="18"/>
  <c r="AB4" i="18" s="1"/>
  <c r="AA7" i="18"/>
  <c r="AB7" i="18" s="1"/>
  <c r="AA3" i="18"/>
  <c r="AB3" i="18" s="1"/>
  <c r="AA6" i="18"/>
  <c r="AB6" i="18" s="1"/>
  <c r="AB102" i="7"/>
  <c r="AB81" i="7"/>
  <c r="AB6" i="7"/>
  <c r="H123" i="7"/>
  <c r="H126" i="7"/>
  <c r="AB12" i="7"/>
  <c r="AB9" i="7"/>
  <c r="H129" i="7"/>
  <c r="AB54" i="7"/>
  <c r="AB93" i="7"/>
  <c r="AA4" i="10"/>
  <c r="AB4" i="10" s="1"/>
  <c r="F4" i="10"/>
  <c r="AA3" i="10"/>
  <c r="AB3" i="10" s="1"/>
  <c r="F3" i="10"/>
  <c r="AG13" i="9"/>
  <c r="AH13" i="9" s="1"/>
  <c r="AG10" i="9"/>
  <c r="AH10" i="9" s="1"/>
  <c r="AG7" i="9"/>
  <c r="AH7" i="9" s="1"/>
  <c r="AG4" i="9"/>
  <c r="AH4" i="9" s="1"/>
  <c r="AG12" i="9"/>
  <c r="AH12" i="9" s="1"/>
  <c r="AG3" i="9"/>
  <c r="AH3" i="9" s="1"/>
  <c r="AG6" i="9"/>
  <c r="AH6" i="9" s="1"/>
  <c r="AG9" i="9"/>
  <c r="AH9" i="9" s="1"/>
  <c r="AC12" i="45"/>
  <c r="AC15" i="45"/>
  <c r="AC27" i="45"/>
  <c r="AC3" i="45"/>
  <c r="AC30" i="45"/>
  <c r="AC6" i="45"/>
  <c r="AB126" i="7"/>
  <c r="AB18" i="7"/>
  <c r="H3" i="7"/>
  <c r="H6" i="7"/>
  <c r="AB132" i="7"/>
  <c r="AB36" i="7"/>
  <c r="H96" i="7"/>
  <c r="AB111" i="7"/>
  <c r="AB84" i="7"/>
  <c r="AB42" i="7"/>
  <c r="AB45" i="7"/>
  <c r="AB75" i="7"/>
  <c r="AB129" i="7"/>
  <c r="AB87" i="7"/>
  <c r="AB90" i="7"/>
  <c r="AB21" i="7"/>
  <c r="AB33" i="7"/>
  <c r="AB51" i="7"/>
  <c r="AB117" i="7"/>
  <c r="AB30" i="7"/>
  <c r="AB96" i="7"/>
  <c r="AB60" i="7"/>
  <c r="AB72" i="7"/>
  <c r="AB48" i="7"/>
  <c r="AB24" i="7"/>
  <c r="AB69" i="7"/>
  <c r="AB105" i="7"/>
  <c r="AB39" i="7"/>
  <c r="AB27" i="7"/>
  <c r="AB63" i="7"/>
  <c r="AB66" i="7"/>
  <c r="AB114" i="7"/>
  <c r="AB78" i="7"/>
  <c r="AB123" i="7"/>
  <c r="AB120" i="7"/>
  <c r="AB3" i="7"/>
  <c r="H135" i="7"/>
  <c r="F3" i="5"/>
  <c r="G3" i="5" s="1"/>
  <c r="AA15" i="5"/>
  <c r="AB15" i="5" s="1"/>
  <c r="AA6" i="5"/>
  <c r="AB6" i="5" s="1"/>
  <c r="AA36" i="5"/>
  <c r="AB36" i="5" s="1"/>
  <c r="AA9" i="5"/>
  <c r="AB9" i="5" s="1"/>
  <c r="AA39" i="5"/>
  <c r="AB39" i="5" s="1"/>
  <c r="AA27" i="5"/>
  <c r="AB27" i="5" s="1"/>
  <c r="AA21" i="5"/>
  <c r="AB21" i="5" s="1"/>
  <c r="AA12" i="5"/>
  <c r="AB12" i="5" s="1"/>
  <c r="AA24" i="5"/>
  <c r="AB24" i="5" s="1"/>
  <c r="AA33" i="5"/>
  <c r="AB33" i="5" s="1"/>
  <c r="AA18" i="5"/>
  <c r="AB18" i="5" s="1"/>
  <c r="AA3" i="5"/>
  <c r="AB3" i="5" s="1"/>
  <c r="AA30" i="5"/>
  <c r="AB30" i="5" s="1"/>
  <c r="F4" i="5"/>
  <c r="G4" i="5" s="1"/>
  <c r="AA40" i="5"/>
  <c r="AB40" i="5" s="1"/>
  <c r="AA28" i="5"/>
  <c r="AB28" i="5" s="1"/>
  <c r="AA13" i="5"/>
  <c r="AB13" i="5" s="1"/>
  <c r="AA10" i="5"/>
  <c r="AB10" i="5" s="1"/>
  <c r="AA19" i="5"/>
  <c r="AB19" i="5" s="1"/>
  <c r="AA16" i="5"/>
  <c r="AB16" i="5" s="1"/>
  <c r="AA25" i="5"/>
  <c r="AB25" i="5" s="1"/>
  <c r="AA37" i="5"/>
  <c r="AB37" i="5" s="1"/>
  <c r="AA22" i="5"/>
  <c r="AB22" i="5" s="1"/>
  <c r="AA7" i="5"/>
  <c r="AB7" i="5" s="1"/>
  <c r="AA4" i="5"/>
  <c r="AB4" i="5" s="1"/>
  <c r="AA31" i="5"/>
  <c r="AB31" i="5" s="1"/>
  <c r="AA34" i="5"/>
  <c r="AB34" i="5" s="1"/>
  <c r="AA19" i="4"/>
  <c r="AB19" i="4" s="1"/>
  <c r="AA4" i="4"/>
  <c r="AB4" i="4" s="1"/>
  <c r="AA16" i="4"/>
  <c r="AB16" i="4" s="1"/>
  <c r="AA13" i="4"/>
  <c r="AB13" i="4" s="1"/>
  <c r="AA10" i="4"/>
  <c r="AB10" i="4" s="1"/>
  <c r="AA7" i="4"/>
  <c r="AB7" i="4" s="1"/>
  <c r="F3" i="4"/>
  <c r="AA6" i="4"/>
  <c r="AB6" i="4" s="1"/>
  <c r="AA18" i="4"/>
  <c r="AB18" i="4" s="1"/>
  <c r="AA3" i="4"/>
  <c r="AB3" i="4" s="1"/>
  <c r="AA15" i="4"/>
  <c r="AB15" i="4" s="1"/>
  <c r="AA12" i="4"/>
  <c r="AB12" i="4" s="1"/>
  <c r="AA9" i="4"/>
  <c r="AB9" i="4" s="1"/>
  <c r="BA28" i="6"/>
  <c r="BB28" i="6"/>
  <c r="AZ28" i="6"/>
  <c r="F42" i="2"/>
  <c r="G42" i="2" s="1"/>
  <c r="AA30" i="2"/>
  <c r="AB30" i="2" s="1"/>
  <c r="F45" i="2"/>
  <c r="G45" i="2" s="1"/>
  <c r="AA18" i="2"/>
  <c r="AB18" i="2" s="1"/>
  <c r="AA45" i="2"/>
  <c r="AB45" i="2" s="1"/>
  <c r="AA15" i="2"/>
  <c r="AB15" i="2" s="1"/>
  <c r="AA24" i="2"/>
  <c r="AB24" i="2" s="1"/>
  <c r="AA36" i="2"/>
  <c r="AB36" i="2" s="1"/>
  <c r="AA42" i="2"/>
  <c r="AB42" i="2" s="1"/>
  <c r="AA27" i="2"/>
  <c r="AB27" i="2" s="1"/>
  <c r="AA12" i="2"/>
  <c r="AB12" i="2" s="1"/>
  <c r="AA39" i="2"/>
  <c r="AB39" i="2" s="1"/>
  <c r="AA9" i="2"/>
  <c r="AB9" i="2" s="1"/>
  <c r="AA6" i="2"/>
  <c r="AB6" i="2" s="1"/>
  <c r="AA33" i="2"/>
  <c r="AB33" i="2" s="1"/>
  <c r="AA3" i="2"/>
  <c r="AB3" i="2" s="1"/>
  <c r="AA21" i="2"/>
  <c r="AB21" i="2" s="1"/>
  <c r="F43" i="2"/>
  <c r="G43" i="2" s="1"/>
  <c r="AA10" i="2"/>
  <c r="AB10" i="2" s="1"/>
  <c r="AA43" i="2"/>
  <c r="AB43" i="2" s="1"/>
  <c r="AA28" i="2"/>
  <c r="AB28" i="2" s="1"/>
  <c r="AA13" i="2"/>
  <c r="AB13" i="2" s="1"/>
  <c r="AA40" i="2"/>
  <c r="AB40" i="2" s="1"/>
  <c r="AA25" i="2"/>
  <c r="AB25" i="2" s="1"/>
  <c r="AA37" i="2"/>
  <c r="AB37" i="2" s="1"/>
  <c r="AA7" i="2"/>
  <c r="AB7" i="2" s="1"/>
  <c r="AA4" i="2"/>
  <c r="AB4" i="2" s="1"/>
  <c r="AA31" i="2"/>
  <c r="AB31" i="2" s="1"/>
  <c r="AA34" i="2"/>
  <c r="AB34" i="2" s="1"/>
  <c r="AA16" i="2"/>
  <c r="AB16" i="2" s="1"/>
  <c r="AA22" i="2"/>
  <c r="AB22" i="2" s="1"/>
  <c r="AA19" i="2"/>
  <c r="AB19" i="2" s="1"/>
  <c r="AA46" i="2"/>
  <c r="AB46" i="2" s="1"/>
  <c r="F46" i="2"/>
  <c r="G46" i="2" s="1"/>
  <c r="F27" i="2"/>
  <c r="G27" i="2" s="1"/>
  <c r="F39" i="2"/>
  <c r="G39" i="2" s="1"/>
  <c r="F28" i="2"/>
  <c r="G28" i="2" s="1"/>
  <c r="F40" i="2"/>
  <c r="G40" i="2" s="1"/>
  <c r="F6" i="41"/>
  <c r="G6" i="41" s="1"/>
  <c r="F9" i="41"/>
  <c r="G9" i="41" s="1"/>
  <c r="F12" i="41"/>
  <c r="G12" i="41" s="1"/>
  <c r="H24" i="45"/>
  <c r="H3" i="45"/>
  <c r="H9" i="45"/>
  <c r="H21" i="45"/>
  <c r="H33" i="45"/>
  <c r="H12" i="45"/>
  <c r="H18" i="45"/>
  <c r="H30" i="45"/>
  <c r="H15" i="45"/>
  <c r="H6" i="44"/>
  <c r="H15" i="44"/>
  <c r="H18" i="44"/>
  <c r="H12" i="44"/>
  <c r="H9" i="44"/>
  <c r="H3" i="44"/>
  <c r="F13" i="41"/>
  <c r="G13" i="41" s="1"/>
  <c r="F4" i="41"/>
  <c r="G4" i="41" s="1"/>
  <c r="F7" i="41"/>
  <c r="G7" i="41" s="1"/>
  <c r="F10" i="41"/>
  <c r="G10" i="41" s="1"/>
  <c r="AI69" i="35" l="1"/>
  <c r="AI51" i="35"/>
  <c r="AI3" i="35"/>
  <c r="AI39" i="35"/>
  <c r="AI54" i="35"/>
  <c r="AI27" i="35"/>
  <c r="AI60" i="35"/>
  <c r="AI33" i="35"/>
  <c r="AI6" i="35"/>
  <c r="AI48" i="35"/>
  <c r="AI36" i="35"/>
  <c r="AI63" i="35"/>
  <c r="AI9" i="35"/>
  <c r="AI24" i="35"/>
  <c r="AI66" i="35"/>
  <c r="AI12" i="35"/>
  <c r="AI21" i="35"/>
  <c r="AI57" i="35"/>
  <c r="AI45" i="35"/>
  <c r="AI42" i="35"/>
  <c r="AI30" i="35"/>
  <c r="AI18" i="35"/>
  <c r="AI15" i="35"/>
  <c r="H12" i="35"/>
  <c r="H27" i="35"/>
  <c r="H33" i="35"/>
  <c r="H13" i="20"/>
  <c r="AF1" i="33"/>
  <c r="AH1" i="33" s="1"/>
  <c r="H21" i="6" s="1"/>
  <c r="AC13" i="20"/>
  <c r="AC16" i="20"/>
  <c r="AC6" i="20"/>
  <c r="AC3" i="20"/>
  <c r="AC9" i="41"/>
  <c r="AC3" i="41"/>
  <c r="AC6" i="41"/>
  <c r="AC12" i="41"/>
  <c r="AC3" i="18"/>
  <c r="H16" i="20"/>
  <c r="AL18" i="14"/>
  <c r="AL6" i="14"/>
  <c r="AL21" i="14"/>
  <c r="AL24" i="14"/>
  <c r="H18" i="14"/>
  <c r="AL9" i="14"/>
  <c r="AL12" i="14"/>
  <c r="H27" i="14"/>
  <c r="AL27" i="14"/>
  <c r="AL15" i="14"/>
  <c r="AL30" i="14"/>
  <c r="AL3" i="14"/>
  <c r="H21" i="14"/>
  <c r="H24" i="14"/>
  <c r="H15" i="14"/>
  <c r="H30" i="14"/>
  <c r="AC3" i="19"/>
  <c r="AC9" i="19"/>
  <c r="H12" i="19"/>
  <c r="AC12" i="19"/>
  <c r="AC21" i="5"/>
  <c r="AC6" i="18"/>
  <c r="AC6" i="19"/>
  <c r="AC3" i="5"/>
  <c r="AC12" i="4"/>
  <c r="AC18" i="4"/>
  <c r="AI6" i="9"/>
  <c r="AC30" i="5"/>
  <c r="AI12" i="9"/>
  <c r="AC3" i="10"/>
  <c r="AF1" i="10" s="1"/>
  <c r="AH1" i="10" s="1"/>
  <c r="H9" i="6" s="1"/>
  <c r="AI3" i="9"/>
  <c r="AI9" i="9"/>
  <c r="AF1" i="45"/>
  <c r="AH1" i="45" s="1"/>
  <c r="H7" i="6" s="1"/>
  <c r="AC9" i="4"/>
  <c r="AC3" i="4"/>
  <c r="AC33" i="5"/>
  <c r="AC24" i="5"/>
  <c r="AC27" i="2"/>
  <c r="AC42" i="2"/>
  <c r="AE1" i="7"/>
  <c r="AG1" i="7" s="1"/>
  <c r="H6" i="6" s="1"/>
  <c r="AC27" i="5"/>
  <c r="AC18" i="5"/>
  <c r="AC39" i="5"/>
  <c r="AC9" i="5"/>
  <c r="AC36" i="5"/>
  <c r="AC6" i="5"/>
  <c r="AC15" i="5"/>
  <c r="AC12" i="5"/>
  <c r="H3" i="5"/>
  <c r="AC15" i="4"/>
  <c r="AC6" i="4"/>
  <c r="AC6" i="2"/>
  <c r="AC9" i="2"/>
  <c r="AC39" i="2"/>
  <c r="AC12" i="2"/>
  <c r="H27" i="2"/>
  <c r="AC21" i="2"/>
  <c r="AC3" i="2"/>
  <c r="AC33" i="2"/>
  <c r="AC36" i="2"/>
  <c r="AC24" i="2"/>
  <c r="AC15" i="2"/>
  <c r="AC45" i="2"/>
  <c r="AC18" i="2"/>
  <c r="H45" i="2"/>
  <c r="AC30" i="2"/>
  <c r="H42" i="2"/>
  <c r="H39" i="2"/>
  <c r="H12" i="41"/>
  <c r="H6" i="41"/>
  <c r="H9" i="41"/>
  <c r="P1" i="45"/>
  <c r="R1" i="45" s="1"/>
  <c r="G7" i="6" s="1"/>
  <c r="P1" i="44"/>
  <c r="R1" i="44" s="1"/>
  <c r="G19" i="6" s="1"/>
  <c r="H3" i="41"/>
  <c r="AF1" i="20" l="1"/>
  <c r="AH1" i="20" s="1"/>
  <c r="H13" i="6" s="1"/>
  <c r="P11" i="20"/>
  <c r="R11" i="20" s="1"/>
  <c r="G14" i="6" s="1"/>
  <c r="AL1" i="35"/>
  <c r="AN1" i="35" s="1"/>
  <c r="H20" i="6" s="1"/>
  <c r="AF11" i="20"/>
  <c r="AH11" i="20" s="1"/>
  <c r="H14" i="6" s="1"/>
  <c r="AF1" i="41"/>
  <c r="AH1" i="41" s="1"/>
  <c r="H18" i="6" s="1"/>
  <c r="AF1" i="18"/>
  <c r="AH1" i="18" s="1"/>
  <c r="H10" i="6" s="1"/>
  <c r="AF1" i="19"/>
  <c r="AH1" i="19" s="1"/>
  <c r="H11" i="6" s="1"/>
  <c r="AO1" i="14"/>
  <c r="AQ1" i="14" s="1"/>
  <c r="H12" i="6" s="1"/>
  <c r="AF1" i="4"/>
  <c r="AH1" i="4" s="1"/>
  <c r="H4" i="6" s="1"/>
  <c r="AQ1" i="9"/>
  <c r="AS1" i="9" s="1"/>
  <c r="H8" i="6" s="1"/>
  <c r="AF1" i="5"/>
  <c r="AH1" i="5" s="1"/>
  <c r="H5" i="6" s="1"/>
  <c r="AF1" i="2"/>
  <c r="AH1" i="2" s="1"/>
  <c r="H3" i="6" s="1"/>
  <c r="P1" i="41"/>
  <c r="R1" i="41" s="1"/>
  <c r="G18" i="6" s="1"/>
  <c r="E3" i="14" l="1"/>
  <c r="F3" i="14"/>
  <c r="E4" i="14"/>
  <c r="F4" i="14"/>
  <c r="E6" i="14"/>
  <c r="F6" i="14"/>
  <c r="E7" i="14"/>
  <c r="F7" i="14"/>
  <c r="W2" i="14"/>
  <c r="AB2" i="14" s="1"/>
  <c r="AB7" i="14" s="1"/>
  <c r="Z2" i="14"/>
  <c r="AC2" i="14" s="1"/>
  <c r="AC7" i="14" s="1"/>
  <c r="E9" i="14"/>
  <c r="F9" i="14"/>
  <c r="E10" i="14"/>
  <c r="F10" i="14"/>
  <c r="E12" i="14"/>
  <c r="F12" i="14"/>
  <c r="E13" i="14"/>
  <c r="F13" i="14"/>
  <c r="E36" i="35"/>
  <c r="F36" i="35"/>
  <c r="F70" i="35"/>
  <c r="E70" i="35"/>
  <c r="F69" i="35"/>
  <c r="E69" i="35"/>
  <c r="F67" i="35"/>
  <c r="E67" i="35"/>
  <c r="F66" i="35"/>
  <c r="E66" i="35"/>
  <c r="F64" i="35"/>
  <c r="E64" i="35"/>
  <c r="F63" i="35"/>
  <c r="E63" i="35"/>
  <c r="F61" i="35"/>
  <c r="E61" i="35"/>
  <c r="F60" i="35"/>
  <c r="E60" i="35"/>
  <c r="F58" i="35"/>
  <c r="E58" i="35"/>
  <c r="F57" i="35"/>
  <c r="E57" i="35"/>
  <c r="F55" i="35"/>
  <c r="E55" i="35"/>
  <c r="F54" i="35"/>
  <c r="E54" i="35"/>
  <c r="F52" i="35"/>
  <c r="E52" i="35"/>
  <c r="F51" i="35"/>
  <c r="E51" i="35"/>
  <c r="F49" i="35"/>
  <c r="E49" i="35"/>
  <c r="F48" i="35"/>
  <c r="E48" i="35"/>
  <c r="F43" i="35"/>
  <c r="E43" i="35"/>
  <c r="F42" i="35"/>
  <c r="E42" i="35"/>
  <c r="F40" i="35"/>
  <c r="E40" i="35"/>
  <c r="F39" i="35"/>
  <c r="E39" i="35"/>
  <c r="F37" i="35"/>
  <c r="E37" i="35"/>
  <c r="F31" i="35"/>
  <c r="E31" i="35"/>
  <c r="F30" i="35"/>
  <c r="E30" i="35"/>
  <c r="F25" i="35"/>
  <c r="E25" i="35"/>
  <c r="F24" i="35"/>
  <c r="E24" i="35"/>
  <c r="F22" i="35"/>
  <c r="E22" i="35"/>
  <c r="F21" i="35"/>
  <c r="E21" i="35"/>
  <c r="F19" i="35"/>
  <c r="E19" i="35"/>
  <c r="F18" i="35"/>
  <c r="E18" i="35"/>
  <c r="F16" i="35"/>
  <c r="E16" i="35"/>
  <c r="F15" i="35"/>
  <c r="E15" i="35"/>
  <c r="F10" i="35"/>
  <c r="E10" i="35"/>
  <c r="F9" i="35"/>
  <c r="E9" i="35"/>
  <c r="A5" i="35"/>
  <c r="A8" i="35" s="1"/>
  <c r="A11" i="35" s="1"/>
  <c r="A14" i="35" s="1"/>
  <c r="A17" i="35" s="1"/>
  <c r="A20" i="35" s="1"/>
  <c r="A23" i="35" s="1"/>
  <c r="A26" i="35" s="1"/>
  <c r="A29" i="35" s="1"/>
  <c r="A32" i="35" s="1"/>
  <c r="A35" i="35" s="1"/>
  <c r="A38" i="35" s="1"/>
  <c r="A41" i="35" s="1"/>
  <c r="A44" i="35" s="1"/>
  <c r="F7" i="35"/>
  <c r="E7" i="35"/>
  <c r="F6" i="35"/>
  <c r="E6" i="35"/>
  <c r="F4" i="35"/>
  <c r="E4" i="35"/>
  <c r="F3" i="35"/>
  <c r="E3" i="35"/>
  <c r="E11" i="33"/>
  <c r="F11" i="33"/>
  <c r="E19" i="33"/>
  <c r="F19" i="33"/>
  <c r="E21" i="33"/>
  <c r="F21" i="33"/>
  <c r="E23" i="33"/>
  <c r="F23" i="33"/>
  <c r="E17" i="33"/>
  <c r="F17" i="33"/>
  <c r="F15" i="33"/>
  <c r="E15" i="33"/>
  <c r="F9" i="33"/>
  <c r="E9" i="33"/>
  <c r="F5" i="33"/>
  <c r="E5" i="33"/>
  <c r="F7" i="33"/>
  <c r="E7" i="33"/>
  <c r="F3" i="33"/>
  <c r="E3" i="33"/>
  <c r="F3" i="23"/>
  <c r="E3" i="23"/>
  <c r="E4" i="20"/>
  <c r="E3" i="20"/>
  <c r="G3" i="20" s="1"/>
  <c r="E7" i="20"/>
  <c r="E6" i="20"/>
  <c r="F10" i="19"/>
  <c r="E10" i="19"/>
  <c r="F9" i="19"/>
  <c r="E9" i="19"/>
  <c r="F7" i="19"/>
  <c r="E7" i="19"/>
  <c r="F6" i="19"/>
  <c r="E6" i="19"/>
  <c r="F4" i="19"/>
  <c r="E4" i="19"/>
  <c r="F3" i="19"/>
  <c r="E3" i="19"/>
  <c r="F7" i="18"/>
  <c r="E7" i="18"/>
  <c r="F6" i="18"/>
  <c r="E6" i="18"/>
  <c r="F4" i="18"/>
  <c r="E4" i="18"/>
  <c r="F3" i="18"/>
  <c r="E3" i="18"/>
  <c r="G23" i="33" l="1"/>
  <c r="H23" i="33" s="1"/>
  <c r="G19" i="33"/>
  <c r="H19" i="33" s="1"/>
  <c r="G3" i="14"/>
  <c r="G6" i="18"/>
  <c r="G3" i="19"/>
  <c r="G5" i="33"/>
  <c r="H5" i="33" s="1"/>
  <c r="G21" i="33"/>
  <c r="H21" i="33" s="1"/>
  <c r="G11" i="33"/>
  <c r="H11" i="33" s="1"/>
  <c r="G10" i="19"/>
  <c r="G7" i="18"/>
  <c r="G10" i="14"/>
  <c r="G4" i="14"/>
  <c r="G6" i="14"/>
  <c r="G13" i="14"/>
  <c r="G12" i="14"/>
  <c r="G7" i="14"/>
  <c r="G9" i="14"/>
  <c r="G9" i="19"/>
  <c r="G4" i="19"/>
  <c r="G7" i="19"/>
  <c r="G3" i="18"/>
  <c r="G58" i="35"/>
  <c r="G51" i="35"/>
  <c r="G66" i="35"/>
  <c r="G54" i="35"/>
  <c r="G63" i="35"/>
  <c r="G64" i="35"/>
  <c r="G52" i="35"/>
  <c r="G36" i="35"/>
  <c r="G48" i="35"/>
  <c r="G61" i="35"/>
  <c r="G49" i="35"/>
  <c r="G57" i="35"/>
  <c r="G69" i="35"/>
  <c r="G70" i="35"/>
  <c r="G3" i="35"/>
  <c r="G19" i="35"/>
  <c r="G60" i="35"/>
  <c r="G42" i="35"/>
  <c r="G55" i="35"/>
  <c r="G67" i="35"/>
  <c r="G10" i="35"/>
  <c r="G43" i="35"/>
  <c r="G7" i="35"/>
  <c r="G22" i="35"/>
  <c r="G37" i="35"/>
  <c r="G24" i="35"/>
  <c r="G39" i="35"/>
  <c r="G15" i="35"/>
  <c r="G31" i="35"/>
  <c r="G40" i="35"/>
  <c r="G18" i="35"/>
  <c r="G21" i="35"/>
  <c r="G16" i="35"/>
  <c r="G6" i="35"/>
  <c r="G25" i="35"/>
  <c r="G9" i="35"/>
  <c r="G30" i="35"/>
  <c r="G4" i="35"/>
  <c r="G15" i="33"/>
  <c r="H15" i="33" s="1"/>
  <c r="G17" i="33"/>
  <c r="H17" i="33" s="1"/>
  <c r="G9" i="33"/>
  <c r="H9" i="33" s="1"/>
  <c r="G3" i="33"/>
  <c r="H3" i="33" s="1"/>
  <c r="G7" i="33"/>
  <c r="H7" i="33" s="1"/>
  <c r="G3" i="23"/>
  <c r="H3" i="23" s="1"/>
  <c r="P1" i="23" s="1"/>
  <c r="G6" i="20"/>
  <c r="G7" i="20"/>
  <c r="G4" i="20"/>
  <c r="G6" i="19"/>
  <c r="G4" i="18"/>
  <c r="H3" i="14" l="1"/>
  <c r="H3" i="19"/>
  <c r="H66" i="35"/>
  <c r="H54" i="35"/>
  <c r="H6" i="18"/>
  <c r="H6" i="19"/>
  <c r="H12" i="14"/>
  <c r="H3" i="18"/>
  <c r="H6" i="20"/>
  <c r="H9" i="19"/>
  <c r="H57" i="35"/>
  <c r="H3" i="20"/>
  <c r="H6" i="14"/>
  <c r="H9" i="14"/>
  <c r="H60" i="35"/>
  <c r="H51" i="35"/>
  <c r="H39" i="35"/>
  <c r="H48" i="35"/>
  <c r="H15" i="35"/>
  <c r="H21" i="35"/>
  <c r="H36" i="35"/>
  <c r="H18" i="35"/>
  <c r="H3" i="35"/>
  <c r="H63" i="35"/>
  <c r="H6" i="35"/>
  <c r="H69" i="35"/>
  <c r="H42" i="35"/>
  <c r="H9" i="35"/>
  <c r="H30" i="35"/>
  <c r="H24" i="35"/>
  <c r="P1" i="33"/>
  <c r="P1" i="20" l="1"/>
  <c r="R1" i="20" s="1"/>
  <c r="G13" i="6" s="1"/>
  <c r="R1" i="33"/>
  <c r="G21" i="6" s="1"/>
  <c r="P1" i="18"/>
  <c r="R1" i="18" s="1"/>
  <c r="G10" i="6" s="1"/>
  <c r="R1" i="23"/>
  <c r="G16" i="6" s="1"/>
  <c r="P1" i="19"/>
  <c r="R1" i="19" s="1"/>
  <c r="G11" i="6" s="1"/>
  <c r="P1" i="14"/>
  <c r="R1" i="14" s="1"/>
  <c r="G12" i="6" s="1"/>
  <c r="P1" i="35"/>
  <c r="R1" i="35" s="1"/>
  <c r="G20" i="6" s="1"/>
  <c r="K2" i="6" l="1"/>
  <c r="L2" i="6" s="1"/>
  <c r="M2" i="6" s="1"/>
  <c r="N2" i="6" s="1"/>
  <c r="O2" i="6" s="1"/>
  <c r="P2" i="6" s="1"/>
  <c r="Q2" i="6" s="1"/>
  <c r="R2" i="6" s="1"/>
  <c r="S2" i="6" s="1"/>
  <c r="F13" i="9"/>
  <c r="F12" i="9"/>
  <c r="F10" i="9"/>
  <c r="F9" i="9"/>
  <c r="F7" i="9"/>
  <c r="F6" i="9"/>
  <c r="F4" i="9"/>
  <c r="F3" i="9"/>
  <c r="E4" i="10"/>
  <c r="E3" i="10"/>
  <c r="X5" i="9"/>
  <c r="X4" i="9"/>
  <c r="Z4" i="9" s="1"/>
  <c r="Z3" i="9"/>
  <c r="X3" i="9"/>
  <c r="X2" i="9" s="1"/>
  <c r="X10" i="9"/>
  <c r="Z10" i="9" s="1"/>
  <c r="X9" i="9"/>
  <c r="Z9" i="9" s="1"/>
  <c r="Z8" i="9"/>
  <c r="Z7" i="9" s="1"/>
  <c r="X8" i="9"/>
  <c r="E13" i="9"/>
  <c r="E12" i="9"/>
  <c r="E10" i="9"/>
  <c r="E9" i="9"/>
  <c r="E7" i="9"/>
  <c r="E6" i="9"/>
  <c r="E4" i="9"/>
  <c r="E3" i="9"/>
  <c r="F21" i="6"/>
  <c r="F20" i="6"/>
  <c r="F16" i="6"/>
  <c r="F133" i="7"/>
  <c r="E133" i="7"/>
  <c r="F132" i="7"/>
  <c r="E132" i="7"/>
  <c r="F118" i="7"/>
  <c r="E118" i="7"/>
  <c r="F117" i="7"/>
  <c r="E117" i="7"/>
  <c r="F115" i="7"/>
  <c r="E115" i="7"/>
  <c r="F114" i="7"/>
  <c r="E114" i="7"/>
  <c r="F112" i="7"/>
  <c r="E112" i="7"/>
  <c r="F111" i="7"/>
  <c r="E111" i="7"/>
  <c r="F109" i="7"/>
  <c r="E109" i="7"/>
  <c r="F108" i="7"/>
  <c r="E108" i="7"/>
  <c r="F106" i="7"/>
  <c r="E106" i="7"/>
  <c r="F105" i="7"/>
  <c r="E105" i="7"/>
  <c r="F28" i="7"/>
  <c r="E28" i="7"/>
  <c r="F27" i="7"/>
  <c r="E27" i="7"/>
  <c r="F25" i="7"/>
  <c r="E25" i="7"/>
  <c r="F24" i="7"/>
  <c r="E24" i="7"/>
  <c r="F22" i="7"/>
  <c r="E22" i="7"/>
  <c r="F21" i="7"/>
  <c r="E21" i="7"/>
  <c r="F19" i="7"/>
  <c r="E19" i="7"/>
  <c r="F18" i="7"/>
  <c r="E18" i="7"/>
  <c r="F91" i="7"/>
  <c r="E91" i="7"/>
  <c r="F90" i="7"/>
  <c r="E90" i="7"/>
  <c r="F88" i="7"/>
  <c r="E88" i="7"/>
  <c r="F87" i="7"/>
  <c r="E87" i="7"/>
  <c r="F85" i="7"/>
  <c r="E85" i="7"/>
  <c r="F84" i="7"/>
  <c r="E84" i="7"/>
  <c r="F82" i="7"/>
  <c r="E82" i="7"/>
  <c r="F81" i="7"/>
  <c r="E81" i="7"/>
  <c r="F79" i="7"/>
  <c r="E79" i="7"/>
  <c r="F78" i="7"/>
  <c r="E78" i="7"/>
  <c r="F76" i="7"/>
  <c r="E76" i="7"/>
  <c r="F75" i="7"/>
  <c r="E75" i="7"/>
  <c r="F73" i="7"/>
  <c r="E73" i="7"/>
  <c r="F72" i="7"/>
  <c r="E72" i="7"/>
  <c r="F70" i="7"/>
  <c r="E70" i="7"/>
  <c r="F69" i="7"/>
  <c r="E69" i="7"/>
  <c r="F67" i="7"/>
  <c r="E67" i="7"/>
  <c r="F66" i="7"/>
  <c r="E66" i="7"/>
  <c r="F64" i="7"/>
  <c r="E64" i="7"/>
  <c r="F63" i="7"/>
  <c r="E63" i="7"/>
  <c r="F61" i="7"/>
  <c r="E61" i="7"/>
  <c r="F60" i="7"/>
  <c r="E60" i="7"/>
  <c r="F58" i="7"/>
  <c r="E58" i="7"/>
  <c r="F57" i="7"/>
  <c r="E57" i="7"/>
  <c r="F55" i="7"/>
  <c r="E55" i="7"/>
  <c r="F54" i="7"/>
  <c r="E54" i="7"/>
  <c r="F52" i="7"/>
  <c r="E52" i="7"/>
  <c r="F51" i="7"/>
  <c r="E51" i="7"/>
  <c r="F49" i="7"/>
  <c r="E49" i="7"/>
  <c r="F48" i="7"/>
  <c r="E48" i="7"/>
  <c r="F46" i="7"/>
  <c r="E46" i="7"/>
  <c r="F45" i="7"/>
  <c r="E45" i="7"/>
  <c r="F43" i="7"/>
  <c r="E43" i="7"/>
  <c r="F42" i="7"/>
  <c r="E42" i="7"/>
  <c r="F40" i="7"/>
  <c r="E40" i="7"/>
  <c r="F39" i="7"/>
  <c r="E39" i="7"/>
  <c r="F37" i="7"/>
  <c r="E37" i="7"/>
  <c r="F36" i="7"/>
  <c r="E36" i="7"/>
  <c r="F34" i="7"/>
  <c r="E34" i="7"/>
  <c r="F33" i="7"/>
  <c r="E33" i="7"/>
  <c r="F31" i="7"/>
  <c r="E31" i="7"/>
  <c r="F30" i="7"/>
  <c r="E30" i="7"/>
  <c r="F94" i="7"/>
  <c r="E94" i="7"/>
  <c r="F93" i="7"/>
  <c r="E93" i="7"/>
  <c r="F13" i="7"/>
  <c r="E13" i="7"/>
  <c r="F12" i="7"/>
  <c r="E12" i="7"/>
  <c r="F16" i="7"/>
  <c r="E16" i="7"/>
  <c r="F15" i="7"/>
  <c r="E15" i="7"/>
  <c r="F10" i="7"/>
  <c r="E10" i="7"/>
  <c r="F9" i="7"/>
  <c r="E9" i="7"/>
  <c r="F40" i="5"/>
  <c r="E40" i="5"/>
  <c r="F39" i="5"/>
  <c r="E39" i="5"/>
  <c r="E38" i="5"/>
  <c r="F10" i="5"/>
  <c r="E10" i="5"/>
  <c r="F9" i="5"/>
  <c r="E9" i="5"/>
  <c r="E8" i="5"/>
  <c r="F37" i="5"/>
  <c r="E37" i="5"/>
  <c r="F36" i="5"/>
  <c r="E36" i="5"/>
  <c r="F34" i="5"/>
  <c r="E34" i="5"/>
  <c r="F33" i="5"/>
  <c r="E33" i="5"/>
  <c r="F31" i="5"/>
  <c r="E31" i="5"/>
  <c r="F30" i="5"/>
  <c r="E30" i="5"/>
  <c r="F28" i="5"/>
  <c r="E28" i="5"/>
  <c r="F27" i="5"/>
  <c r="E27" i="5"/>
  <c r="F25" i="5"/>
  <c r="E25" i="5"/>
  <c r="F24" i="5"/>
  <c r="E24" i="5"/>
  <c r="F14" i="6"/>
  <c r="F13" i="6"/>
  <c r="F11" i="6"/>
  <c r="F10" i="6"/>
  <c r="F12" i="6"/>
  <c r="F22" i="5"/>
  <c r="E22" i="5"/>
  <c r="F21" i="5"/>
  <c r="E21" i="5"/>
  <c r="F19" i="5"/>
  <c r="E19" i="5"/>
  <c r="F18" i="5"/>
  <c r="E18" i="5"/>
  <c r="F16" i="5"/>
  <c r="E16" i="5"/>
  <c r="F15" i="5"/>
  <c r="E15" i="5"/>
  <c r="F13" i="5"/>
  <c r="E13" i="5"/>
  <c r="F12" i="5"/>
  <c r="E12" i="5"/>
  <c r="F7" i="5"/>
  <c r="E7" i="5"/>
  <c r="F6" i="5"/>
  <c r="E6" i="5"/>
  <c r="F4" i="4"/>
  <c r="E4" i="4"/>
  <c r="E3" i="4"/>
  <c r="E6" i="4"/>
  <c r="F6" i="4"/>
  <c r="E7" i="4"/>
  <c r="F7" i="4"/>
  <c r="E9" i="4"/>
  <c r="F9" i="4"/>
  <c r="E10" i="4"/>
  <c r="F10" i="4"/>
  <c r="E12" i="4"/>
  <c r="F12" i="4"/>
  <c r="E13" i="4"/>
  <c r="F13" i="4"/>
  <c r="E15" i="4"/>
  <c r="F15" i="4"/>
  <c r="E16" i="4"/>
  <c r="F16" i="4"/>
  <c r="F18" i="4"/>
  <c r="E18" i="4"/>
  <c r="F19" i="4"/>
  <c r="E19" i="4"/>
  <c r="F34" i="2"/>
  <c r="F33" i="2"/>
  <c r="F31" i="2"/>
  <c r="F30" i="2"/>
  <c r="F25" i="2"/>
  <c r="F24" i="2"/>
  <c r="F37" i="2"/>
  <c r="F36" i="2"/>
  <c r="F22" i="2"/>
  <c r="F21" i="2"/>
  <c r="F19" i="2"/>
  <c r="F18" i="2"/>
  <c r="F16" i="2"/>
  <c r="F15" i="2"/>
  <c r="F13" i="2"/>
  <c r="F12" i="2"/>
  <c r="F10" i="2"/>
  <c r="F9" i="2"/>
  <c r="F7" i="2"/>
  <c r="F6" i="2"/>
  <c r="F4" i="2"/>
  <c r="F3" i="2"/>
  <c r="E34" i="2"/>
  <c r="E33" i="2"/>
  <c r="E30" i="2"/>
  <c r="E31" i="2"/>
  <c r="E25" i="2"/>
  <c r="E24" i="2"/>
  <c r="E36" i="2"/>
  <c r="E37" i="2"/>
  <c r="E22" i="2"/>
  <c r="E21" i="2"/>
  <c r="E18" i="2"/>
  <c r="E19" i="2"/>
  <c r="E16" i="2"/>
  <c r="E15" i="2"/>
  <c r="E13" i="2"/>
  <c r="E12" i="2"/>
  <c r="E9" i="2"/>
  <c r="E10" i="2"/>
  <c r="E7" i="2"/>
  <c r="E6" i="2"/>
  <c r="E4" i="2"/>
  <c r="E3" i="2"/>
  <c r="AG20" i="6" l="1"/>
  <c r="AH20" i="6"/>
  <c r="AI20" i="6"/>
  <c r="AI21" i="6"/>
  <c r="AV28" i="6"/>
  <c r="AU28" i="6"/>
  <c r="AW28" i="6"/>
  <c r="AT28" i="6"/>
  <c r="G34" i="2"/>
  <c r="G33" i="2"/>
  <c r="G25" i="2"/>
  <c r="X7" i="9"/>
  <c r="G28" i="5"/>
  <c r="G40" i="5"/>
  <c r="G37" i="5"/>
  <c r="T2" i="6"/>
  <c r="U2" i="6" s="1"/>
  <c r="V2" i="6" s="1"/>
  <c r="W2" i="6" s="1"/>
  <c r="X2" i="6" s="1"/>
  <c r="Y2" i="6" s="1"/>
  <c r="Z2" i="6" s="1"/>
  <c r="AA2" i="6" s="1"/>
  <c r="AB2" i="6" s="1"/>
  <c r="AC2" i="6" s="1"/>
  <c r="AD2" i="6" s="1"/>
  <c r="AE2" i="6" s="1"/>
  <c r="AG2" i="6" s="1"/>
  <c r="AH2" i="6" s="1"/>
  <c r="AI2" i="6" s="1"/>
  <c r="AJ2" i="6" s="1"/>
  <c r="AK2" i="6" s="1"/>
  <c r="AL2" i="6" s="1"/>
  <c r="AM2" i="6" s="1"/>
  <c r="AN2" i="6" s="1"/>
  <c r="AO2" i="6" s="1"/>
  <c r="AP2" i="6" s="1"/>
  <c r="AQ2" i="6" s="1"/>
  <c r="AR2" i="6" s="1"/>
  <c r="AS2" i="6" s="1"/>
  <c r="AT2" i="6" s="1"/>
  <c r="AU2" i="6" s="1"/>
  <c r="AV2" i="6" s="1"/>
  <c r="AW2" i="6" s="1"/>
  <c r="AX2" i="6" s="1"/>
  <c r="AY2" i="6" s="1"/>
  <c r="AZ2" i="6" s="1"/>
  <c r="BA2" i="6" s="1"/>
  <c r="BB2" i="6" s="1"/>
  <c r="G105" i="7"/>
  <c r="G22" i="7"/>
  <c r="G133" i="7"/>
  <c r="G132" i="7"/>
  <c r="G114" i="7"/>
  <c r="G115" i="7"/>
  <c r="G118" i="7"/>
  <c r="G112" i="7"/>
  <c r="G4" i="10"/>
  <c r="G3" i="10"/>
  <c r="G6" i="9"/>
  <c r="F9" i="6"/>
  <c r="F8" i="6"/>
  <c r="Z5" i="9"/>
  <c r="Z2" i="9" s="1"/>
  <c r="G10" i="9"/>
  <c r="G3" i="9"/>
  <c r="G12" i="9"/>
  <c r="G4" i="9"/>
  <c r="G7" i="9"/>
  <c r="G9" i="9"/>
  <c r="G13" i="9"/>
  <c r="F3" i="6"/>
  <c r="G87" i="7"/>
  <c r="G27" i="7"/>
  <c r="G117" i="7"/>
  <c r="G108" i="7"/>
  <c r="G111" i="7"/>
  <c r="G75" i="7"/>
  <c r="G106" i="7"/>
  <c r="G58" i="7"/>
  <c r="G73" i="7"/>
  <c r="G88" i="7"/>
  <c r="G28" i="7"/>
  <c r="G25" i="7"/>
  <c r="G66" i="7"/>
  <c r="G81" i="7"/>
  <c r="G21" i="7"/>
  <c r="G109" i="7"/>
  <c r="G54" i="7"/>
  <c r="G69" i="7"/>
  <c r="G84" i="7"/>
  <c r="G24" i="7"/>
  <c r="G48" i="7"/>
  <c r="G63" i="7"/>
  <c r="G78" i="7"/>
  <c r="G18" i="7"/>
  <c r="G64" i="7"/>
  <c r="G55" i="7"/>
  <c r="G72" i="7"/>
  <c r="G94" i="7"/>
  <c r="G61" i="7"/>
  <c r="G76" i="7"/>
  <c r="G19" i="7"/>
  <c r="G79" i="7"/>
  <c r="G91" i="7"/>
  <c r="G51" i="7"/>
  <c r="G52" i="7"/>
  <c r="G67" i="7"/>
  <c r="G82" i="7"/>
  <c r="G85" i="7"/>
  <c r="G90" i="7"/>
  <c r="G57" i="7"/>
  <c r="G60" i="7"/>
  <c r="G70" i="7"/>
  <c r="G93" i="7"/>
  <c r="G46" i="7"/>
  <c r="G39" i="7"/>
  <c r="G40" i="7"/>
  <c r="G42" i="7"/>
  <c r="G45" i="7"/>
  <c r="G37" i="7"/>
  <c r="G49" i="7"/>
  <c r="G36" i="7"/>
  <c r="G31" i="7"/>
  <c r="G34" i="7"/>
  <c r="G43" i="7"/>
  <c r="G33" i="7"/>
  <c r="G30" i="7"/>
  <c r="F6" i="6"/>
  <c r="G10" i="7"/>
  <c r="G15" i="7"/>
  <c r="G9" i="7"/>
  <c r="G13" i="7"/>
  <c r="G16" i="7"/>
  <c r="G12" i="7"/>
  <c r="G30" i="5"/>
  <c r="G39" i="5"/>
  <c r="G36" i="5"/>
  <c r="G10" i="5"/>
  <c r="G25" i="5"/>
  <c r="G9" i="5"/>
  <c r="G24" i="5"/>
  <c r="G22" i="5"/>
  <c r="G33" i="5"/>
  <c r="G34" i="5"/>
  <c r="G31" i="5"/>
  <c r="G27" i="5"/>
  <c r="G21" i="5"/>
  <c r="G15" i="5"/>
  <c r="G12" i="5"/>
  <c r="G16" i="5"/>
  <c r="F5" i="6"/>
  <c r="F4" i="6"/>
  <c r="G13" i="5"/>
  <c r="G18" i="5"/>
  <c r="G19" i="5"/>
  <c r="G6" i="5"/>
  <c r="G7" i="5"/>
  <c r="G4" i="4"/>
  <c r="G3" i="4"/>
  <c r="G13" i="4"/>
  <c r="G9" i="4"/>
  <c r="G18" i="4"/>
  <c r="G12" i="4"/>
  <c r="G10" i="4"/>
  <c r="G7" i="4"/>
  <c r="G16" i="4"/>
  <c r="G6" i="4"/>
  <c r="G15" i="4"/>
  <c r="G19" i="4"/>
  <c r="G21" i="2"/>
  <c r="G6" i="2"/>
  <c r="G24" i="2"/>
  <c r="G22" i="2"/>
  <c r="G10" i="2"/>
  <c r="G7" i="2"/>
  <c r="G12" i="2"/>
  <c r="G9" i="2"/>
  <c r="G13" i="2"/>
  <c r="G31" i="2"/>
  <c r="G36" i="2"/>
  <c r="G37" i="2"/>
  <c r="G15" i="2"/>
  <c r="G16" i="2"/>
  <c r="G30" i="2"/>
  <c r="G3" i="2"/>
  <c r="G18" i="2"/>
  <c r="G4" i="2"/>
  <c r="G19" i="2"/>
  <c r="X9" i="6" l="1"/>
  <c r="AS9" i="6"/>
  <c r="W8" i="6"/>
  <c r="V8" i="6"/>
  <c r="U8" i="6"/>
  <c r="T8" i="6"/>
  <c r="S8" i="6"/>
  <c r="S28" i="6" s="1"/>
  <c r="AR28" i="6"/>
  <c r="AQ28" i="6"/>
  <c r="AS28" i="6"/>
  <c r="AY28" i="6"/>
  <c r="L4" i="6"/>
  <c r="N5" i="6"/>
  <c r="R5" i="6"/>
  <c r="M5" i="6"/>
  <c r="O5" i="6"/>
  <c r="O28" i="6" s="1"/>
  <c r="Q5" i="6"/>
  <c r="Q28" i="6" s="1"/>
  <c r="P5" i="6"/>
  <c r="P28" i="6" s="1"/>
  <c r="L3" i="6"/>
  <c r="K3" i="6"/>
  <c r="K28" i="6" s="1"/>
  <c r="J3" i="6"/>
  <c r="J28" i="6" s="1"/>
  <c r="U28" i="6"/>
  <c r="V28" i="6"/>
  <c r="T28" i="6"/>
  <c r="Q6" i="6"/>
  <c r="R6" i="6"/>
  <c r="P6" i="6"/>
  <c r="O6" i="6"/>
  <c r="N6" i="6"/>
  <c r="M6" i="6"/>
  <c r="AP28" i="6"/>
  <c r="Z28" i="6"/>
  <c r="Y28" i="6"/>
  <c r="X28" i="6"/>
  <c r="W28" i="6"/>
  <c r="H33" i="2"/>
  <c r="H24" i="2"/>
  <c r="AA28" i="6"/>
  <c r="H132" i="7"/>
  <c r="AB28" i="6"/>
  <c r="H36" i="5"/>
  <c r="H39" i="5"/>
  <c r="H9" i="9"/>
  <c r="H111" i="7"/>
  <c r="H9" i="5"/>
  <c r="H21" i="7"/>
  <c r="H114" i="7"/>
  <c r="H45" i="7"/>
  <c r="H3" i="4"/>
  <c r="H87" i="7"/>
  <c r="H105" i="7"/>
  <c r="H12" i="9"/>
  <c r="H6" i="9"/>
  <c r="H27" i="5"/>
  <c r="H27" i="7"/>
  <c r="H36" i="7"/>
  <c r="H108" i="7"/>
  <c r="H30" i="5"/>
  <c r="H30" i="2"/>
  <c r="H84" i="7"/>
  <c r="H30" i="7"/>
  <c r="H33" i="7"/>
  <c r="H3" i="10"/>
  <c r="P1" i="10" s="1"/>
  <c r="R1" i="10" s="1"/>
  <c r="G9" i="6" s="1"/>
  <c r="H54" i="7"/>
  <c r="H117" i="7"/>
  <c r="H3" i="9"/>
  <c r="H39" i="7"/>
  <c r="H60" i="7"/>
  <c r="H48" i="7"/>
  <c r="H24" i="7"/>
  <c r="H90" i="7"/>
  <c r="H57" i="7"/>
  <c r="H69" i="7"/>
  <c r="H66" i="7"/>
  <c r="H51" i="7"/>
  <c r="H81" i="7"/>
  <c r="H72" i="7"/>
  <c r="H75" i="7"/>
  <c r="H42" i="7"/>
  <c r="H18" i="7"/>
  <c r="H78" i="7"/>
  <c r="H63" i="7"/>
  <c r="H93" i="7"/>
  <c r="H9" i="7"/>
  <c r="H15" i="7"/>
  <c r="H12" i="7"/>
  <c r="H24" i="5"/>
  <c r="H33" i="5"/>
  <c r="H21" i="5"/>
  <c r="H15" i="5"/>
  <c r="H12" i="5"/>
  <c r="H18" i="5"/>
  <c r="H6" i="5"/>
  <c r="H18" i="4"/>
  <c r="H15" i="4"/>
  <c r="H6" i="4"/>
  <c r="H12" i="4"/>
  <c r="H9" i="4"/>
  <c r="H12" i="2"/>
  <c r="H21" i="2"/>
  <c r="H9" i="2"/>
  <c r="H36" i="2"/>
  <c r="H6" i="2"/>
  <c r="H3" i="2"/>
  <c r="H18" i="2"/>
  <c r="H15" i="2"/>
  <c r="L28" i="6" l="1"/>
  <c r="N28" i="6"/>
  <c r="R28" i="6"/>
  <c r="M28" i="6"/>
  <c r="AN28" i="6"/>
  <c r="AH28" i="6"/>
  <c r="AM28" i="6"/>
  <c r="AO28" i="6"/>
  <c r="AI28" i="6"/>
  <c r="AJ28" i="6"/>
  <c r="AL28" i="6"/>
  <c r="AK28" i="6"/>
  <c r="P1" i="9"/>
  <c r="R1" i="9" s="1"/>
  <c r="G8" i="6" s="1"/>
  <c r="P1" i="7"/>
  <c r="R1" i="7" s="1"/>
  <c r="G6" i="6" s="1"/>
  <c r="P1" i="5"/>
  <c r="R1" i="5" s="1"/>
  <c r="G5" i="6" s="1"/>
  <c r="P1" i="4"/>
  <c r="R1" i="4" s="1"/>
  <c r="G4" i="6" s="1"/>
  <c r="P1" i="2"/>
  <c r="K1" i="39"/>
  <c r="AA9" i="39" l="1"/>
  <c r="AB9" i="39" s="1"/>
  <c r="AA3" i="39"/>
  <c r="AB3" i="39" s="1"/>
  <c r="AA6" i="39"/>
  <c r="AB6" i="39" s="1"/>
  <c r="R1" i="2"/>
  <c r="G3" i="6" s="1"/>
  <c r="F6" i="39"/>
  <c r="G6" i="39" s="1"/>
  <c r="F9" i="39"/>
  <c r="G9" i="39" s="1"/>
  <c r="F3" i="39"/>
  <c r="G3" i="39" s="1"/>
  <c r="F15" i="6"/>
  <c r="M1" i="39"/>
  <c r="AE28" i="6" l="1"/>
  <c r="AX28" i="6"/>
  <c r="AG28" i="6"/>
  <c r="AC28" i="6"/>
  <c r="AD28" i="6"/>
  <c r="AA10" i="39"/>
  <c r="AB10" i="39" s="1"/>
  <c r="AC9" i="39" s="1"/>
  <c r="AA4" i="39"/>
  <c r="AB4" i="39" s="1"/>
  <c r="AC3" i="39" s="1"/>
  <c r="AA7" i="39"/>
  <c r="AB7" i="39" s="1"/>
  <c r="AC6" i="39" s="1"/>
  <c r="F4" i="39"/>
  <c r="G4" i="39" s="1"/>
  <c r="H3" i="39" s="1"/>
  <c r="F10" i="39"/>
  <c r="G10" i="39" s="1"/>
  <c r="H9" i="39" s="1"/>
  <c r="F7" i="39"/>
  <c r="G7" i="39" s="1"/>
  <c r="H6" i="39" s="1"/>
  <c r="P1" i="39" l="1"/>
  <c r="R1" i="39" s="1"/>
  <c r="G15" i="6" s="1"/>
  <c r="G27" i="6" s="1"/>
  <c r="G28" i="6" s="1"/>
  <c r="AF1" i="39"/>
  <c r="AH1" i="39" s="1"/>
  <c r="H15" i="6" s="1"/>
  <c r="H27" i="6" s="1"/>
  <c r="H28" i="6" s="1"/>
</calcChain>
</file>

<file path=xl/sharedStrings.xml><?xml version="1.0" encoding="utf-8"?>
<sst xmlns="http://schemas.openxmlformats.org/spreadsheetml/2006/main" count="1485" uniqueCount="215">
  <si>
    <t>MOBILIZAÇÃO DE CONTAINERS</t>
  </si>
  <si>
    <t>CANTEIRO</t>
  </si>
  <si>
    <t>ALVENARIAS</t>
  </si>
  <si>
    <t xml:space="preserve"> 87640 </t>
  </si>
  <si>
    <t xml:space="preserve"> 87765 </t>
  </si>
  <si>
    <t xml:space="preserve"> 87745 </t>
  </si>
  <si>
    <t xml:space="preserve"> 87527 </t>
  </si>
  <si>
    <t xml:space="preserve"> 87529 </t>
  </si>
  <si>
    <t xml:space="preserve"> 87531 </t>
  </si>
  <si>
    <t xml:space="preserve"> 90806 </t>
  </si>
  <si>
    <t xml:space="preserve"> 90830 </t>
  </si>
  <si>
    <t xml:space="preserve"> 100659 </t>
  </si>
  <si>
    <t xml:space="preserve"> 91306 </t>
  </si>
  <si>
    <t>FORROS</t>
  </si>
  <si>
    <t>DOCUMENTAÇÃO FINAL</t>
  </si>
  <si>
    <t>LIMPEZA FINAL</t>
  </si>
  <si>
    <t>DESMOBILIZAÇÃO DE CONTAINERS</t>
  </si>
  <si>
    <t>ITEM</t>
  </si>
  <si>
    <t>DESCRIÇÃO</t>
  </si>
  <si>
    <t>QTD [Unid.]</t>
  </si>
  <si>
    <t>[Hh]</t>
  </si>
  <si>
    <t>[H]</t>
  </si>
  <si>
    <t>PROFISSIONAL</t>
  </si>
  <si>
    <t>AJUDANTE</t>
  </si>
  <si>
    <t>[h]</t>
  </si>
  <si>
    <t>REMOÇÃO DE FORROS</t>
  </si>
  <si>
    <t>REMOÇÃO DE INTERRUPTORES/TOMADAS</t>
  </si>
  <si>
    <t>REMOÇÃO DE LUMINÁRIAS</t>
  </si>
  <si>
    <t>REMOÇÃO DE PORTAS</t>
  </si>
  <si>
    <t>REMOÇÃO DE LOUÇAS</t>
  </si>
  <si>
    <t>REMOÇÃO DE METAIS</t>
  </si>
  <si>
    <t>REMOÇÃO DE ACESSÓRIOS</t>
  </si>
  <si>
    <t>REMOÇÃO DE TAMPO DE PIA PEDRA</t>
  </si>
  <si>
    <t>DEMOLIÇÃO DE DIVISÓRIAS</t>
  </si>
  <si>
    <t>REMOÇÃO DE PINTURA</t>
  </si>
  <si>
    <t>DEMOLIÇÃO DE ALVENARIA</t>
  </si>
  <si>
    <t>DEMOLIÇÃO DE REVESTIMENTO CERÂMICO</t>
  </si>
  <si>
    <t>DEMOLIÇÃO DE ARGAMASSAS</t>
  </si>
  <si>
    <t>DEMOLIÇÃO DE RODAPÉS CERÂMICOS</t>
  </si>
  <si>
    <t>DEMOLIÇÃO DE RODAPÉS DE MADEIRA</t>
  </si>
  <si>
    <t>ÍND [Hh/Unid.]</t>
  </si>
  <si>
    <t>[du]</t>
  </si>
  <si>
    <t>ALVENARIA DE VEDAÇÃO - 9CM</t>
  </si>
  <si>
    <t>ALVENARIA DE VEDAÇÃO - 14CM</t>
  </si>
  <si>
    <t>VERGA - PORTAS - &lt;150CM</t>
  </si>
  <si>
    <t>VERGA - PORTAS - &gt;150CM</t>
  </si>
  <si>
    <t>VERGA - JANELAS - &gt;150CM</t>
  </si>
  <si>
    <t>CONTRAVERGA - JANELAS - &gt;150CM</t>
  </si>
  <si>
    <t>DEMOLIÇÃO DE TUBULACÕES</t>
  </si>
  <si>
    <t>ESCAVAÇÕES</t>
  </si>
  <si>
    <t>[DU]</t>
  </si>
  <si>
    <t>TOTAL</t>
  </si>
  <si>
    <t>INST. AF</t>
  </si>
  <si>
    <t>PREPARO DE FUNDO DE VALA</t>
  </si>
  <si>
    <t>RASGO EM ALVENARIA - DN &lt; 40MM</t>
  </si>
  <si>
    <t>A1</t>
  </si>
  <si>
    <t>A2</t>
  </si>
  <si>
    <t>A3</t>
  </si>
  <si>
    <t>A4</t>
  </si>
  <si>
    <t>A5</t>
  </si>
  <si>
    <t>A6</t>
  </si>
  <si>
    <t>A7</t>
  </si>
  <si>
    <t>R1</t>
  </si>
  <si>
    <t>R2</t>
  </si>
  <si>
    <t>TUBO 25MM</t>
  </si>
  <si>
    <t>TUBO 50MM</t>
  </si>
  <si>
    <t>CHUMBAMENTO - DN &lt; 40MM</t>
  </si>
  <si>
    <t>CHUMBAMENTO - DN ENTRE 40MM E 75MM</t>
  </si>
  <si>
    <t>REATERRO</t>
  </si>
  <si>
    <t>INST. ESG</t>
  </si>
  <si>
    <t>RASGO EM ALVENARIA - DN ENTRE 40 E 75MM</t>
  </si>
  <si>
    <t>TUBO 40MM</t>
  </si>
  <si>
    <t>TUBO 100MM</t>
  </si>
  <si>
    <t>TUBO 150MM</t>
  </si>
  <si>
    <t>CHUMBAMENTO - DN&lt;40MM</t>
  </si>
  <si>
    <t>FIXAÇÃO - DN&lt;40MM</t>
  </si>
  <si>
    <t>FIXAÇÃO - DN ENTRE 40MM E 75MM</t>
  </si>
  <si>
    <t>FIXAÇÃO - DN&gt;75MM</t>
  </si>
  <si>
    <t>APLICAÇÃO DE SELANTE, TIPO SELACALHA/VEDACALHA</t>
  </si>
  <si>
    <t>IMPERMEABILIZAÇÃO COM MANTA ASFÁLTICA ALUMINIZADA</t>
  </si>
  <si>
    <t>DOCUMENTAÇÃO INICIAL</t>
  </si>
  <si>
    <t>ADM. LOCAL</t>
  </si>
  <si>
    <t>CONTRAPISO</t>
  </si>
  <si>
    <t>CHAPISCO</t>
  </si>
  <si>
    <t>MASSA ÚNICA</t>
  </si>
  <si>
    <t>IMPERMEABILIZAÇÃO</t>
  </si>
  <si>
    <t>REVEST. ARGAMASSADOS</t>
  </si>
  <si>
    <t>REVEST. DECORATIVO - PISO</t>
  </si>
  <si>
    <t>CONTRAMARCO</t>
  </si>
  <si>
    <t>PROF.</t>
  </si>
  <si>
    <t>AJUD.</t>
  </si>
  <si>
    <t>P1</t>
  </si>
  <si>
    <t>P2</t>
  </si>
  <si>
    <t>P5</t>
  </si>
  <si>
    <t>P6</t>
  </si>
  <si>
    <t>carp</t>
  </si>
  <si>
    <t>ped</t>
  </si>
  <si>
    <t>serv.</t>
  </si>
  <si>
    <t>pintor</t>
  </si>
  <si>
    <t>CANTONEIRA DE PROTEÇÃO</t>
  </si>
  <si>
    <t>DIVISÓRIAS</t>
  </si>
  <si>
    <t>BANCADA 1</t>
  </si>
  <si>
    <t>BANCADA 2</t>
  </si>
  <si>
    <t>REVEST. DECORATIVO - PAREDE - PREPARO P/PINTURA</t>
  </si>
  <si>
    <t>FORRO</t>
  </si>
  <si>
    <t>P3</t>
  </si>
  <si>
    <t>P4</t>
  </si>
  <si>
    <t>PORTAS DE MADEIRA</t>
  </si>
  <si>
    <t>JANELAS</t>
  </si>
  <si>
    <t>TANQUES E LAVATÓRIOS DE LOUÇA</t>
  </si>
  <si>
    <t>SOLEIRAS E PEITORIS</t>
  </si>
  <si>
    <t>PORCELANATO</t>
  </si>
  <si>
    <t>REVESTIMENTO CERÂMICO</t>
  </si>
  <si>
    <t>DIVISÓRIAS DE GRANITO</t>
  </si>
  <si>
    <t>EQUIPAMENTOS SANITÁRIOS</t>
  </si>
  <si>
    <t>MESES</t>
  </si>
  <si>
    <t>2,5MM²</t>
  </si>
  <si>
    <t>4,0MM²</t>
  </si>
  <si>
    <t>REMOÇÕES E DEMOLIÇÕES</t>
  </si>
  <si>
    <t>INST. ELET - INFRA DIST</t>
  </si>
  <si>
    <t>INST. ELET - CABEAMENTO</t>
  </si>
  <si>
    <t>INST. ELET - LUMINÁRIAS, RENOVADORES DE AR, FOTOCÉLULAS</t>
  </si>
  <si>
    <t>P7</t>
  </si>
  <si>
    <t>INST. ELET - DISPOSITIVOS (ACABAMENTOS)</t>
  </si>
  <si>
    <t>IND.</t>
  </si>
  <si>
    <t xml:space="preserve"> 91946 </t>
  </si>
  <si>
    <t>DIAS ÚTEIS</t>
  </si>
  <si>
    <t>&lt;&lt;&lt; MDO MÁXIMA</t>
  </si>
  <si>
    <t>&lt;&lt;&lt; h de trabalho por dia</t>
  </si>
  <si>
    <t>ETAPA 1</t>
  </si>
  <si>
    <t>ETAPA 2</t>
  </si>
  <si>
    <t>etapa 1</t>
  </si>
  <si>
    <t>etapa 2</t>
  </si>
  <si>
    <t>E1</t>
  </si>
  <si>
    <t>E2</t>
  </si>
  <si>
    <t>E3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</si>
  <si>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</si>
  <si>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</si>
  <si>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</si>
  <si>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</si>
  <si>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</si>
  <si>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</si>
  <si>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</si>
  <si>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</si>
  <si>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</si>
  <si>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</si>
  <si>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</si>
  <si>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</si>
  <si>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</si>
  <si>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</si>
  <si>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</si>
  <si>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E23</t>
  </si>
  <si>
    <t>E24</t>
  </si>
  <si>
    <t>E25</t>
  </si>
  <si>
    <t>C1</t>
  </si>
  <si>
    <t>C2</t>
  </si>
  <si>
    <t>C3</t>
  </si>
  <si>
    <t>FIXAÇÃO - DN&lt;75MM (VERTICAL)</t>
  </si>
  <si>
    <t>FIXAÇÃO - DN&gt;75MM (VERTICAL)</t>
  </si>
  <si>
    <t>RECOMPOSIÇÃO DE CONTRAPISO</t>
  </si>
  <si>
    <t>RECOMPOSIÇÃO DE PISO VINÍLICO</t>
  </si>
  <si>
    <t>REMOÇÃO DE TUBULAÇÕES</t>
  </si>
  <si>
    <t>[EL1+CE1]</t>
  </si>
  <si>
    <t>[PE3+CE1]</t>
  </si>
  <si>
    <t>[PE4+2XCE1]</t>
  </si>
  <si>
    <t>CHUMBAMENTO LINEAR - DN ATÉ 40MM</t>
  </si>
  <si>
    <t xml:space="preserve">[C3] </t>
  </si>
  <si>
    <t>[C2]</t>
  </si>
  <si>
    <t>[C1]</t>
  </si>
  <si>
    <t>[EA1]</t>
  </si>
  <si>
    <t>[EE1]</t>
  </si>
  <si>
    <t>RASGO - DN ATÉ 40MM</t>
  </si>
  <si>
    <t>PISO</t>
  </si>
  <si>
    <t>REV. PAREDE TIPO 1</t>
  </si>
  <si>
    <t>REVEST. DECORATIVO - PAREDE - CERÂMICA</t>
  </si>
  <si>
    <t>PEDRAS - BANCADAS, DIVISÓRIAS E SOLEIRAS</t>
  </si>
  <si>
    <t>SOLEIRAS E FILETES</t>
  </si>
  <si>
    <t xml:space="preserve"> 90821 </t>
  </si>
  <si>
    <t>-</t>
  </si>
  <si>
    <t>J1</t>
  </si>
  <si>
    <t>J2</t>
  </si>
  <si>
    <t>ESQUADRIAS - PORTAS E JANELAS</t>
  </si>
  <si>
    <t>REVEST. DECORATIVO - TETO - PREPARO P/PINTURA</t>
  </si>
  <si>
    <t>MASSA TETO</t>
  </si>
  <si>
    <t>SELADOR TETO</t>
  </si>
  <si>
    <t>MASSA PAREDE</t>
  </si>
  <si>
    <t>SELADOR PAREDE</t>
  </si>
  <si>
    <t>3X2,5MM²</t>
  </si>
  <si>
    <t>PINTURA - TETO</t>
  </si>
  <si>
    <t>PINTURA - PAREDE</t>
  </si>
  <si>
    <t>REVEST. DECORATIVO - PAREDE E TETO - PINTURA</t>
  </si>
  <si>
    <t>D1</t>
  </si>
  <si>
    <t>IL1</t>
  </si>
  <si>
    <t>IL2</t>
  </si>
  <si>
    <t>EX1+R1</t>
  </si>
  <si>
    <t>E4</t>
  </si>
  <si>
    <t>E5</t>
  </si>
  <si>
    <t>COMP. AUX.</t>
  </si>
  <si>
    <t>BANCADAS EM PEDRA</t>
  </si>
  <si>
    <t>LAVATÓRIO COM BANCADA DE PEDRA</t>
  </si>
  <si>
    <t>BACIAS SANITÁRIAS E MICTÓRIOS</t>
  </si>
  <si>
    <t>LAVATÓRIO EM BANCADA DE PEDRA</t>
  </si>
  <si>
    <t>H18</t>
  </si>
  <si>
    <t>H19</t>
  </si>
  <si>
    <t>H20</t>
  </si>
  <si>
    <t>H21</t>
  </si>
  <si>
    <t>H22</t>
  </si>
  <si>
    <t>H24</t>
  </si>
  <si>
    <t>ESPELHO</t>
  </si>
  <si>
    <t>H23</t>
  </si>
  <si>
    <t>H3</t>
  </si>
  <si>
    <t>H4</t>
  </si>
  <si>
    <t>H7</t>
  </si>
  <si>
    <t>H11</t>
  </si>
  <si>
    <t>H14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</si>
</sst>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#,##0.0000000"/>
    <numFmt numFmtId="165" formatCode="#,##0.000"/>
    <numFmt numFmtId="166" formatCode="&quot;E&quot;0"/>
    <numFmt numFmtId="167" formatCode="0.000"/>
    <numFmt numFmtId="168" formatCode="&quot;H&quot;0"/>
    <numFmt numFmtId="169" formatCode="0.0000"/>
  </numFmts>
  <fonts count="9" x14ac:knownFonts="1">
    <font>
      <sz val="11"/>
      <name val="Arial"/>
      <family val="1"/>
    </font>
    <font>
      <sz val="10"/>
      <color rgb="FF000000"/>
      <name val="Calibri Light"/>
      <family val="2"/>
      <scheme val="major"/>
    </font>
    <font>
      <sz val="10"/>
      <name val="Calibri Light"/>
      <family val="2"/>
      <scheme val="major"/>
    </font>
    <font>
      <b/>
      <sz val="10"/>
      <name val="Calibri Light"/>
      <family val="2"/>
      <scheme val="major"/>
    </font>
    <font>
      <b/>
      <sz val="10"/>
      <color rgb="FF000000"/>
      <name val="Calibri Light"/>
      <family val="2"/>
      <scheme val="major"/>
    </font>
    <font>
      <sz val="9"/>
      <name val="Calibri Light"/>
      <family val="2"/>
      <scheme val="major"/>
    </font>
    <font>
      <i/>
      <sz val="10"/>
      <name val="Calibri Light"/>
      <family val="2"/>
      <scheme val="major"/>
    </font>
    <font>
      <b/>
      <sz val="10"/>
      <color theme="6" tint="0.79998168889431442"/>
      <name val="Calibri Light"/>
      <family val="2"/>
      <scheme val="major"/>
    </font>
    <font>
      <sz val="10"/>
      <color theme="1"/>
      <name val="Calibri Light"/>
      <family val="2"/>
      <scheme val="major"/>
    </font>
  </fonts>
  <fills count="29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FFFFFF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FF0D8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rgb="FFD6D6D6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B9B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lightUp">
        <fgColor theme="4" tint="0.79998168889431442"/>
        <bgColor theme="8" tint="0.59999389629810485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lightUp">
        <fgColor theme="4" tint="0.79998168889431442"/>
        <bgColor theme="5" tint="0.59999389629810485"/>
      </patternFill>
    </fill>
    <fill>
      <patternFill patternType="solid">
        <fgColor theme="0"/>
        <bgColor indexed="64"/>
      </patternFill>
    </fill>
    <fill>
      <patternFill patternType="lightUp">
        <fgColor theme="4" tint="0.79998168889431442"/>
        <bgColor theme="7" tint="0.39997558519241921"/>
      </patternFill>
    </fill>
    <fill>
      <patternFill patternType="lightUp">
        <fgColor theme="4" tint="0.79998168889431442"/>
        <bgColor theme="6" tint="0.39997558519241921"/>
      </patternFill>
    </fill>
  </fills>
  <borders count="50">
    <border>
      <left/>
      <right/>
      <top/>
      <bottom/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thin">
        <color rgb="FFCCCCCC"/>
      </bottom>
      <diagonal/>
    </border>
    <border>
      <left style="medium">
        <color indexed="64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 style="medium">
        <color indexed="64"/>
      </top>
      <bottom style="medium">
        <color indexed="64"/>
      </bottom>
      <diagonal/>
    </border>
    <border>
      <left style="thin">
        <color rgb="FFCCCCCC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CCCCCC"/>
      </left>
      <right/>
      <top/>
      <bottom/>
      <diagonal/>
    </border>
    <border>
      <left style="thin">
        <color rgb="FFCCCCCC"/>
      </left>
      <right/>
      <top style="thin">
        <color rgb="FFCCCCCC"/>
      </top>
      <bottom style="thin">
        <color rgb="FFCCCCCC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CCCCCC"/>
      </left>
      <right style="thin">
        <color rgb="FFCCCCCC"/>
      </right>
      <top/>
      <bottom style="thin">
        <color rgb="FFCCCCCC"/>
      </bottom>
      <diagonal/>
    </border>
    <border>
      <left style="thin">
        <color rgb="FFCCCCCC"/>
      </left>
      <right/>
      <top/>
      <bottom style="thin">
        <color rgb="FFCCCCCC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rgb="FFCCCCCC"/>
      </left>
      <right style="thin">
        <color rgb="FFCCCCCC"/>
      </right>
      <top style="thin">
        <color rgb="FFCCCCCC"/>
      </top>
      <bottom style="double">
        <color indexed="64"/>
      </bottom>
      <diagonal/>
    </border>
    <border>
      <left style="thin">
        <color rgb="FFCCCCCC"/>
      </left>
      <right/>
      <top style="thin">
        <color rgb="FFCCCCCC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5" borderId="4" xfId="0" applyFont="1" applyFill="1" applyBorder="1" applyAlignment="1">
      <alignment horizontal="left" vertical="top"/>
    </xf>
    <xf numFmtId="0" fontId="1" fillId="6" borderId="5" xfId="0" applyFont="1" applyFill="1" applyBorder="1" applyAlignment="1">
      <alignment horizontal="center" vertical="top"/>
    </xf>
    <xf numFmtId="0" fontId="2" fillId="9" borderId="8" xfId="0" applyFont="1" applyFill="1" applyBorder="1" applyAlignment="1">
      <alignment horizontal="left" vertical="top"/>
    </xf>
    <xf numFmtId="0" fontId="2" fillId="10" borderId="9" xfId="0" applyFont="1" applyFill="1" applyBorder="1" applyAlignment="1">
      <alignment horizontal="center" vertical="top"/>
    </xf>
    <xf numFmtId="0" fontId="3" fillId="3" borderId="2" xfId="0" applyFont="1" applyFill="1" applyBorder="1" applyAlignment="1">
      <alignment horizontal="center" vertical="top"/>
    </xf>
    <xf numFmtId="0" fontId="2" fillId="0" borderId="0" xfId="0" applyFont="1"/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4" borderId="3" xfId="0" applyFont="1" applyFill="1" applyBorder="1" applyAlignment="1">
      <alignment horizontal="center" vertical="center"/>
    </xf>
    <xf numFmtId="165" fontId="2" fillId="12" borderId="12" xfId="0" applyNumberFormat="1" applyFont="1" applyFill="1" applyBorder="1" applyAlignment="1">
      <alignment horizontal="center" vertical="center"/>
    </xf>
    <xf numFmtId="3" fontId="2" fillId="13" borderId="11" xfId="0" applyNumberFormat="1" applyFont="1" applyFill="1" applyBorder="1" applyAlignment="1">
      <alignment horizontal="center" vertical="center"/>
    </xf>
    <xf numFmtId="0" fontId="2" fillId="0" borderId="0" xfId="0" applyFont="1" applyAlignment="1"/>
    <xf numFmtId="164" fontId="1" fillId="8" borderId="7" xfId="0" applyNumberFormat="1" applyFont="1" applyFill="1" applyBorder="1" applyAlignment="1">
      <alignment horizontal="center" vertical="center"/>
    </xf>
    <xf numFmtId="165" fontId="1" fillId="8" borderId="7" xfId="0" applyNumberFormat="1" applyFont="1" applyFill="1" applyBorder="1" applyAlignment="1">
      <alignment horizontal="center" vertical="center"/>
    </xf>
    <xf numFmtId="2" fontId="2" fillId="10" borderId="9" xfId="0" applyNumberFormat="1" applyFont="1" applyFill="1" applyBorder="1" applyAlignment="1">
      <alignment horizontal="center" vertical="top"/>
    </xf>
    <xf numFmtId="4" fontId="1" fillId="7" borderId="6" xfId="0" applyNumberFormat="1" applyFont="1" applyFill="1" applyBorder="1" applyAlignment="1">
      <alignment horizontal="center" vertical="center"/>
    </xf>
    <xf numFmtId="4" fontId="2" fillId="14" borderId="1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9" borderId="13" xfId="0" applyFont="1" applyFill="1" applyBorder="1" applyAlignment="1">
      <alignment horizontal="left" vertical="top"/>
    </xf>
    <xf numFmtId="3" fontId="2" fillId="13" borderId="14" xfId="0" applyNumberFormat="1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left" vertical="top"/>
    </xf>
    <xf numFmtId="3" fontId="2" fillId="13" borderId="15" xfId="0" applyNumberFormat="1" applyFont="1" applyFill="1" applyBorder="1" applyAlignment="1">
      <alignment horizontal="center" vertical="center"/>
    </xf>
    <xf numFmtId="0" fontId="3" fillId="4" borderId="13" xfId="0" applyFont="1" applyFill="1" applyBorder="1" applyAlignment="1">
      <alignment horizontal="center" vertical="center"/>
    </xf>
    <xf numFmtId="4" fontId="2" fillId="14" borderId="14" xfId="0" applyNumberFormat="1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/>
    </xf>
    <xf numFmtId="4" fontId="2" fillId="14" borderId="15" xfId="0" applyNumberFormat="1" applyFont="1" applyFill="1" applyBorder="1" applyAlignment="1">
      <alignment horizontal="center" vertical="center"/>
    </xf>
    <xf numFmtId="166" fontId="1" fillId="5" borderId="4" xfId="0" applyNumberFormat="1" applyFont="1" applyFill="1" applyBorder="1" applyAlignment="1">
      <alignment horizontal="left" vertical="top"/>
    </xf>
    <xf numFmtId="3" fontId="1" fillId="15" borderId="6" xfId="0" applyNumberFormat="1" applyFont="1" applyFill="1" applyBorder="1" applyAlignment="1">
      <alignment horizontal="center" vertical="center"/>
    </xf>
    <xf numFmtId="3" fontId="4" fillId="15" borderId="6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11" borderId="10" xfId="0" applyFont="1" applyFill="1" applyBorder="1" applyAlignment="1">
      <alignment horizontal="center" vertical="center"/>
    </xf>
    <xf numFmtId="4" fontId="2" fillId="12" borderId="12" xfId="0" applyNumberFormat="1" applyFont="1" applyFill="1" applyBorder="1" applyAlignment="1">
      <alignment horizontal="center" vertical="center"/>
    </xf>
    <xf numFmtId="3" fontId="2" fillId="12" borderId="12" xfId="0" applyNumberFormat="1" applyFont="1" applyFill="1" applyBorder="1" applyAlignment="1">
      <alignment horizontal="center" vertical="center"/>
    </xf>
    <xf numFmtId="4" fontId="1" fillId="8" borderId="7" xfId="0" applyNumberFormat="1" applyFont="1" applyFill="1" applyBorder="1" applyAlignment="1">
      <alignment horizontal="center" vertical="center"/>
    </xf>
    <xf numFmtId="3" fontId="1" fillId="6" borderId="5" xfId="0" applyNumberFormat="1" applyFont="1" applyFill="1" applyBorder="1" applyAlignment="1">
      <alignment horizontal="center" vertical="top"/>
    </xf>
    <xf numFmtId="4" fontId="2" fillId="0" borderId="0" xfId="0" applyNumberFormat="1" applyFont="1"/>
    <xf numFmtId="165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16" xfId="0" applyFont="1" applyBorder="1" applyAlignment="1">
      <alignment vertical="center"/>
    </xf>
    <xf numFmtId="0" fontId="3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right" vertical="center"/>
    </xf>
    <xf numFmtId="168" fontId="1" fillId="5" borderId="4" xfId="0" applyNumberFormat="1" applyFont="1" applyFill="1" applyBorder="1" applyAlignment="1">
      <alignment horizontal="left" vertical="top"/>
    </xf>
    <xf numFmtId="3" fontId="1" fillId="8" borderId="7" xfId="0" applyNumberFormat="1" applyFont="1" applyFill="1" applyBorder="1" applyAlignment="1">
      <alignment horizontal="center" vertical="center"/>
    </xf>
    <xf numFmtId="0" fontId="2" fillId="9" borderId="13" xfId="0" applyFont="1" applyFill="1" applyBorder="1" applyAlignment="1">
      <alignment horizontal="center" vertical="center"/>
    </xf>
    <xf numFmtId="0" fontId="2" fillId="9" borderId="14" xfId="0" applyFont="1" applyFill="1" applyBorder="1" applyAlignment="1">
      <alignment horizontal="center" vertical="center"/>
    </xf>
    <xf numFmtId="0" fontId="2" fillId="17" borderId="17" xfId="0" applyFont="1" applyFill="1" applyBorder="1" applyAlignment="1">
      <alignment vertical="center"/>
    </xf>
    <xf numFmtId="0" fontId="2" fillId="17" borderId="16" xfId="0" applyFont="1" applyFill="1" applyBorder="1" applyAlignment="1">
      <alignment vertical="center"/>
    </xf>
    <xf numFmtId="0" fontId="3" fillId="18" borderId="18" xfId="0" applyFont="1" applyFill="1" applyBorder="1" applyAlignment="1">
      <alignment horizontal="center" vertical="center"/>
    </xf>
    <xf numFmtId="20" fontId="2" fillId="0" borderId="0" xfId="0" applyNumberFormat="1" applyFont="1"/>
    <xf numFmtId="4" fontId="1" fillId="6" borderId="5" xfId="0" applyNumberFormat="1" applyFont="1" applyFill="1" applyBorder="1" applyAlignment="1">
      <alignment horizontal="center" vertical="top"/>
    </xf>
    <xf numFmtId="3" fontId="1" fillId="13" borderId="12" xfId="0" applyNumberFormat="1" applyFont="1" applyFill="1" applyBorder="1" applyAlignment="1">
      <alignment horizontal="center" vertical="center"/>
    </xf>
    <xf numFmtId="3" fontId="1" fillId="13" borderId="6" xfId="0" applyNumberFormat="1" applyFont="1" applyFill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2" fillId="12" borderId="12" xfId="0" applyNumberFormat="1" applyFont="1" applyFill="1" applyBorder="1" applyAlignment="1">
      <alignment horizontal="center" vertical="center"/>
    </xf>
    <xf numFmtId="167" fontId="2" fillId="0" borderId="0" xfId="0" applyNumberFormat="1" applyFont="1" applyAlignment="1">
      <alignment horizontal="center" vertical="center"/>
    </xf>
    <xf numFmtId="167" fontId="2" fillId="16" borderId="0" xfId="0" applyNumberFormat="1" applyFont="1" applyFill="1" applyAlignment="1">
      <alignment horizontal="center" vertical="center"/>
    </xf>
    <xf numFmtId="3" fontId="4" fillId="15" borderId="6" xfId="0" applyNumberFormat="1" applyFont="1" applyFill="1" applyBorder="1" applyAlignment="1">
      <alignment horizontal="right" vertical="center" indent="1"/>
    </xf>
    <xf numFmtId="0" fontId="3" fillId="0" borderId="0" xfId="0" applyFont="1" applyAlignment="1">
      <alignment horizontal="right" vertical="center" indent="1"/>
    </xf>
    <xf numFmtId="167" fontId="2" fillId="14" borderId="21" xfId="0" applyNumberFormat="1" applyFont="1" applyFill="1" applyBorder="1" applyAlignment="1">
      <alignment horizontal="center" vertical="center"/>
    </xf>
    <xf numFmtId="167" fontId="2" fillId="14" borderId="22" xfId="0" applyNumberFormat="1" applyFont="1" applyFill="1" applyBorder="1" applyAlignment="1">
      <alignment horizontal="center" vertical="center"/>
    </xf>
    <xf numFmtId="167" fontId="3" fillId="20" borderId="19" xfId="0" applyNumberFormat="1" applyFont="1" applyFill="1" applyBorder="1" applyAlignment="1">
      <alignment horizontal="center" vertical="center"/>
    </xf>
    <xf numFmtId="167" fontId="3" fillId="20" borderId="20" xfId="0" applyNumberFormat="1" applyFont="1" applyFill="1" applyBorder="1" applyAlignment="1">
      <alignment horizontal="center" vertical="center"/>
    </xf>
    <xf numFmtId="167" fontId="2" fillId="14" borderId="25" xfId="0" applyNumberFormat="1" applyFont="1" applyFill="1" applyBorder="1" applyAlignment="1">
      <alignment horizontal="center" vertic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167" fontId="2" fillId="14" borderId="26" xfId="0" applyNumberFormat="1" applyFont="1" applyFill="1" applyBorder="1" applyAlignment="1">
      <alignment horizontal="center" vertical="center"/>
    </xf>
    <xf numFmtId="167" fontId="2" fillId="14" borderId="23" xfId="0" applyNumberFormat="1" applyFont="1" applyFill="1" applyBorder="1" applyAlignment="1">
      <alignment horizontal="center" vertical="center"/>
    </xf>
    <xf numFmtId="167" fontId="2" fillId="14" borderId="24" xfId="0" applyNumberFormat="1" applyFont="1" applyFill="1" applyBorder="1" applyAlignment="1">
      <alignment horizontal="center" vertical="center"/>
    </xf>
    <xf numFmtId="0" fontId="3" fillId="20" borderId="19" xfId="0" applyFont="1" applyFill="1" applyBorder="1" applyAlignment="1">
      <alignment horizontal="center" vertical="center"/>
    </xf>
    <xf numFmtId="0" fontId="3" fillId="20" borderId="20" xfId="0" applyFont="1" applyFill="1" applyBorder="1" applyAlignment="1">
      <alignment horizontal="center" vertical="center"/>
    </xf>
    <xf numFmtId="0" fontId="0" fillId="0" borderId="0" xfId="0" applyBorder="1"/>
    <xf numFmtId="0" fontId="3" fillId="18" borderId="33" xfId="0" applyFont="1" applyFill="1" applyBorder="1" applyAlignment="1">
      <alignment horizontal="center" vertical="center"/>
    </xf>
    <xf numFmtId="0" fontId="2" fillId="17" borderId="35" xfId="0" applyFont="1" applyFill="1" applyBorder="1" applyAlignment="1">
      <alignment vertical="center"/>
    </xf>
    <xf numFmtId="0" fontId="3" fillId="18" borderId="36" xfId="0" applyFont="1" applyFill="1" applyBorder="1" applyAlignment="1">
      <alignment horizontal="center" vertical="center"/>
    </xf>
    <xf numFmtId="0" fontId="2" fillId="17" borderId="37" xfId="0" applyFont="1" applyFill="1" applyBorder="1" applyAlignment="1">
      <alignment vertical="center"/>
    </xf>
    <xf numFmtId="0" fontId="2" fillId="0" borderId="35" xfId="0" applyFont="1" applyBorder="1" applyAlignment="1">
      <alignment vertical="center"/>
    </xf>
    <xf numFmtId="0" fontId="2" fillId="0" borderId="37" xfId="0" applyFont="1" applyBorder="1" applyAlignment="1">
      <alignment vertical="center"/>
    </xf>
    <xf numFmtId="0" fontId="2" fillId="17" borderId="38" xfId="0" applyFont="1" applyFill="1" applyBorder="1" applyAlignment="1">
      <alignment vertical="center"/>
    </xf>
    <xf numFmtId="3" fontId="3" fillId="0" borderId="35" xfId="0" applyNumberFormat="1" applyFont="1" applyBorder="1" applyAlignment="1">
      <alignment horizontal="center" vertical="center"/>
    </xf>
    <xf numFmtId="0" fontId="2" fillId="17" borderId="28" xfId="0" applyFont="1" applyFill="1" applyBorder="1" applyAlignment="1">
      <alignment vertical="center"/>
    </xf>
    <xf numFmtId="3" fontId="3" fillId="0" borderId="39" xfId="0" applyNumberFormat="1" applyFont="1" applyBorder="1" applyAlignment="1">
      <alignment horizontal="center" vertical="center"/>
    </xf>
    <xf numFmtId="3" fontId="7" fillId="21" borderId="6" xfId="0" applyNumberFormat="1" applyFont="1" applyFill="1" applyBorder="1" applyAlignment="1">
      <alignment horizontal="center" vertical="center"/>
    </xf>
    <xf numFmtId="0" fontId="2" fillId="0" borderId="38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3" fontId="4" fillId="19" borderId="32" xfId="0" applyNumberFormat="1" applyFont="1" applyFill="1" applyBorder="1" applyAlignment="1">
      <alignment horizontal="center" vertical="center"/>
    </xf>
    <xf numFmtId="0" fontId="4" fillId="15" borderId="4" xfId="0" applyFont="1" applyFill="1" applyBorder="1" applyAlignment="1">
      <alignment horizontal="center" vertical="center"/>
    </xf>
    <xf numFmtId="0" fontId="4" fillId="15" borderId="4" xfId="0" applyFont="1" applyFill="1" applyBorder="1" applyAlignment="1">
      <alignment horizontal="left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left" vertical="center"/>
    </xf>
    <xf numFmtId="0" fontId="4" fillId="5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1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vertical="center"/>
    </xf>
    <xf numFmtId="4" fontId="4" fillId="14" borderId="32" xfId="0" applyNumberFormat="1" applyFont="1" applyFill="1" applyBorder="1" applyAlignment="1">
      <alignment horizontal="center" vertical="center"/>
    </xf>
    <xf numFmtId="0" fontId="3" fillId="19" borderId="32" xfId="0" applyFont="1" applyFill="1" applyBorder="1" applyAlignment="1">
      <alignment horizontal="center" vertical="center"/>
    </xf>
    <xf numFmtId="0" fontId="3" fillId="23" borderId="32" xfId="0" applyFont="1" applyFill="1" applyBorder="1" applyAlignment="1">
      <alignment horizontal="center" vertical="center"/>
    </xf>
    <xf numFmtId="4" fontId="4" fillId="24" borderId="32" xfId="0" applyNumberFormat="1" applyFont="1" applyFill="1" applyBorder="1" applyAlignment="1">
      <alignment horizontal="center" vertical="center"/>
    </xf>
    <xf numFmtId="3" fontId="8" fillId="25" borderId="39" xfId="0" applyNumberFormat="1" applyFont="1" applyFill="1" applyBorder="1" applyAlignment="1">
      <alignment horizontal="right"/>
    </xf>
    <xf numFmtId="4" fontId="0" fillId="0" borderId="0" xfId="0" applyNumberFormat="1"/>
    <xf numFmtId="3" fontId="7" fillId="21" borderId="12" xfId="0" applyNumberFormat="1" applyFont="1" applyFill="1" applyBorder="1" applyAlignment="1">
      <alignment horizontal="center" vertical="center"/>
    </xf>
    <xf numFmtId="0" fontId="2" fillId="11" borderId="16" xfId="0" applyFont="1" applyFill="1" applyBorder="1" applyAlignment="1">
      <alignment horizontal="center" vertical="center"/>
    </xf>
    <xf numFmtId="165" fontId="2" fillId="12" borderId="16" xfId="0" applyNumberFormat="1" applyFont="1" applyFill="1" applyBorder="1" applyAlignment="1">
      <alignment horizontal="center" vertical="center"/>
    </xf>
    <xf numFmtId="167" fontId="2" fillId="0" borderId="16" xfId="0" applyNumberFormat="1" applyFont="1" applyBorder="1" applyAlignment="1">
      <alignment horizontal="center" vertical="center"/>
    </xf>
    <xf numFmtId="167" fontId="3" fillId="0" borderId="16" xfId="0" applyNumberFormat="1" applyFont="1" applyBorder="1" applyAlignment="1">
      <alignment horizontal="center" vertical="center"/>
    </xf>
    <xf numFmtId="0" fontId="6" fillId="18" borderId="23" xfId="0" applyFont="1" applyFill="1" applyBorder="1" applyAlignment="1">
      <alignment horizontal="center" vertical="center"/>
    </xf>
    <xf numFmtId="0" fontId="2" fillId="26" borderId="41" xfId="0" applyFont="1" applyFill="1" applyBorder="1" applyAlignment="1">
      <alignment horizontal="center" vertical="center"/>
    </xf>
    <xf numFmtId="0" fontId="6" fillId="18" borderId="21" xfId="0" applyFont="1" applyFill="1" applyBorder="1" applyAlignment="1">
      <alignment horizontal="center" vertical="center"/>
    </xf>
    <xf numFmtId="167" fontId="2" fillId="26" borderId="28" xfId="0" applyNumberFormat="1" applyFont="1" applyFill="1" applyBorder="1" applyAlignment="1">
      <alignment horizontal="center" vertical="center"/>
    </xf>
    <xf numFmtId="0" fontId="3" fillId="18" borderId="19" xfId="0" applyFont="1" applyFill="1" applyBorder="1" applyAlignment="1">
      <alignment horizontal="center" vertical="center"/>
    </xf>
    <xf numFmtId="0" fontId="3" fillId="17" borderId="36" xfId="0" applyFont="1" applyFill="1" applyBorder="1" applyAlignment="1">
      <alignment horizontal="center" vertical="center"/>
    </xf>
    <xf numFmtId="0" fontId="3" fillId="17" borderId="33" xfId="0" applyFont="1" applyFill="1" applyBorder="1" applyAlignment="1">
      <alignment horizontal="center" vertical="center"/>
    </xf>
    <xf numFmtId="167" fontId="2" fillId="26" borderId="38" xfId="0" applyNumberFormat="1" applyFont="1" applyFill="1" applyBorder="1" applyAlignment="1">
      <alignment horizontal="center" vertical="center"/>
    </xf>
    <xf numFmtId="0" fontId="2" fillId="26" borderId="40" xfId="0" applyFont="1" applyFill="1" applyBorder="1" applyAlignment="1">
      <alignment horizontal="center" vertical="center"/>
    </xf>
    <xf numFmtId="0" fontId="3" fillId="18" borderId="20" xfId="0" applyFont="1" applyFill="1" applyBorder="1" applyAlignment="1">
      <alignment horizontal="center" vertical="center"/>
    </xf>
    <xf numFmtId="169" fontId="2" fillId="18" borderId="22" xfId="0" applyNumberFormat="1" applyFont="1" applyFill="1" applyBorder="1" applyAlignment="1">
      <alignment horizontal="center" vertical="center"/>
    </xf>
    <xf numFmtId="169" fontId="2" fillId="18" borderId="24" xfId="0" applyNumberFormat="1" applyFont="1" applyFill="1" applyBorder="1" applyAlignment="1">
      <alignment horizontal="center" vertical="center"/>
    </xf>
    <xf numFmtId="167" fontId="2" fillId="26" borderId="40" xfId="0" applyNumberFormat="1" applyFont="1" applyFill="1" applyBorder="1" applyAlignment="1">
      <alignment horizontal="center" vertical="center"/>
    </xf>
    <xf numFmtId="167" fontId="2" fillId="26" borderId="41" xfId="0" applyNumberFormat="1" applyFont="1" applyFill="1" applyBorder="1" applyAlignment="1">
      <alignment horizontal="center" vertical="center"/>
    </xf>
    <xf numFmtId="0" fontId="6" fillId="18" borderId="25" xfId="0" applyFont="1" applyFill="1" applyBorder="1" applyAlignment="1">
      <alignment horizontal="center" vertical="center"/>
    </xf>
    <xf numFmtId="169" fontId="2" fillId="18" borderId="26" xfId="0" applyNumberFormat="1" applyFont="1" applyFill="1" applyBorder="1" applyAlignment="1">
      <alignment horizontal="center" vertical="center"/>
    </xf>
    <xf numFmtId="167" fontId="2" fillId="26" borderId="30" xfId="0" applyNumberFormat="1" applyFont="1" applyFill="1" applyBorder="1" applyAlignment="1">
      <alignment horizontal="center" vertical="center"/>
    </xf>
    <xf numFmtId="167" fontId="2" fillId="26" borderId="29" xfId="0" applyNumberFormat="1" applyFont="1" applyFill="1" applyBorder="1" applyAlignment="1">
      <alignment horizontal="center" vertical="center"/>
    </xf>
    <xf numFmtId="3" fontId="2" fillId="0" borderId="0" xfId="0" applyNumberFormat="1" applyFont="1"/>
    <xf numFmtId="3" fontId="8" fillId="27" borderId="27" xfId="0" applyNumberFormat="1" applyFont="1" applyFill="1" applyBorder="1" applyAlignment="1">
      <alignment horizontal="right"/>
    </xf>
    <xf numFmtId="0" fontId="4" fillId="15" borderId="42" xfId="0" applyFont="1" applyFill="1" applyBorder="1" applyAlignment="1">
      <alignment horizontal="center" vertical="center"/>
    </xf>
    <xf numFmtId="0" fontId="4" fillId="15" borderId="42" xfId="0" applyFont="1" applyFill="1" applyBorder="1" applyAlignment="1">
      <alignment horizontal="left" vertical="center"/>
    </xf>
    <xf numFmtId="3" fontId="1" fillId="15" borderId="42" xfId="0" applyNumberFormat="1" applyFont="1" applyFill="1" applyBorder="1" applyAlignment="1">
      <alignment horizontal="center" vertical="center"/>
    </xf>
    <xf numFmtId="3" fontId="4" fillId="15" borderId="42" xfId="0" applyNumberFormat="1" applyFont="1" applyFill="1" applyBorder="1" applyAlignment="1">
      <alignment horizontal="center" vertical="center"/>
    </xf>
    <xf numFmtId="3" fontId="4" fillId="19" borderId="43" xfId="0" applyNumberFormat="1" applyFont="1" applyFill="1" applyBorder="1" applyAlignment="1">
      <alignment horizontal="center" vertical="center"/>
    </xf>
    <xf numFmtId="0" fontId="2" fillId="17" borderId="44" xfId="0" applyFont="1" applyFill="1" applyBorder="1" applyAlignment="1">
      <alignment vertical="center"/>
    </xf>
    <xf numFmtId="0" fontId="2" fillId="17" borderId="45" xfId="0" applyFont="1" applyFill="1" applyBorder="1" applyAlignment="1">
      <alignment vertical="center"/>
    </xf>
    <xf numFmtId="0" fontId="2" fillId="0" borderId="45" xfId="0" applyFont="1" applyBorder="1" applyAlignment="1">
      <alignment vertical="center"/>
    </xf>
    <xf numFmtId="0" fontId="2" fillId="0" borderId="46" xfId="0" applyFont="1" applyBorder="1" applyAlignment="1">
      <alignment vertical="center"/>
    </xf>
    <xf numFmtId="0" fontId="2" fillId="17" borderId="46" xfId="0" applyFont="1" applyFill="1" applyBorder="1" applyAlignment="1">
      <alignment vertical="center"/>
    </xf>
    <xf numFmtId="0" fontId="4" fillId="5" borderId="47" xfId="0" applyFont="1" applyFill="1" applyBorder="1" applyAlignment="1">
      <alignment horizontal="center" vertical="center"/>
    </xf>
    <xf numFmtId="0" fontId="4" fillId="5" borderId="47" xfId="0" applyFont="1" applyFill="1" applyBorder="1" applyAlignment="1">
      <alignment horizontal="left" vertical="center"/>
    </xf>
    <xf numFmtId="3" fontId="1" fillId="13" borderId="47" xfId="0" applyNumberFormat="1" applyFont="1" applyFill="1" applyBorder="1" applyAlignment="1">
      <alignment horizontal="center" vertical="center"/>
    </xf>
    <xf numFmtId="3" fontId="7" fillId="21" borderId="47" xfId="0" applyNumberFormat="1" applyFont="1" applyFill="1" applyBorder="1" applyAlignment="1">
      <alignment horizontal="center" vertical="center"/>
    </xf>
    <xf numFmtId="4" fontId="4" fillId="14" borderId="48" xfId="0" applyNumberFormat="1" applyFont="1" applyFill="1" applyBorder="1" applyAlignment="1">
      <alignment horizontal="center" vertical="center"/>
    </xf>
    <xf numFmtId="4" fontId="4" fillId="24" borderId="48" xfId="0" applyNumberFormat="1" applyFont="1" applyFill="1" applyBorder="1" applyAlignment="1">
      <alignment horizontal="center" vertical="center"/>
    </xf>
    <xf numFmtId="3" fontId="8" fillId="28" borderId="27" xfId="0" applyNumberFormat="1" applyFont="1" applyFill="1" applyBorder="1" applyAlignment="1">
      <alignment horizontal="right"/>
    </xf>
    <xf numFmtId="3" fontId="8" fillId="22" borderId="34" xfId="0" applyNumberFormat="1" applyFont="1" applyFill="1" applyBorder="1" applyAlignment="1">
      <alignment horizontal="right"/>
    </xf>
    <xf numFmtId="3" fontId="8" fillId="22" borderId="49" xfId="0" applyNumberFormat="1" applyFont="1" applyFill="1" applyBorder="1" applyAlignment="1">
      <alignment horizontal="right"/>
    </xf>
    <xf numFmtId="3" fontId="8" fillId="22" borderId="16" xfId="0" applyNumberFormat="1" applyFont="1" applyFill="1" applyBorder="1" applyAlignment="1">
      <alignment horizontal="right"/>
    </xf>
    <xf numFmtId="3" fontId="8" fillId="22" borderId="45" xfId="0" applyNumberFormat="1" applyFont="1" applyFill="1" applyBorder="1" applyAlignment="1">
      <alignment horizontal="right"/>
    </xf>
    <xf numFmtId="3" fontId="8" fillId="25" borderId="45" xfId="0" applyNumberFormat="1" applyFont="1" applyFill="1" applyBorder="1" applyAlignment="1">
      <alignment horizontal="right"/>
    </xf>
    <xf numFmtId="3" fontId="8" fillId="22" borderId="35" xfId="0" applyNumberFormat="1" applyFont="1" applyFill="1" applyBorder="1" applyAlignment="1">
      <alignment horizontal="right"/>
    </xf>
    <xf numFmtId="3" fontId="8" fillId="22" borderId="37" xfId="0" applyNumberFormat="1" applyFont="1" applyFill="1" applyBorder="1" applyAlignment="1">
      <alignment horizontal="right"/>
    </xf>
    <xf numFmtId="3" fontId="8" fillId="27" borderId="37" xfId="0" applyNumberFormat="1" applyFont="1" applyFill="1" applyBorder="1" applyAlignment="1">
      <alignment horizontal="right"/>
    </xf>
    <xf numFmtId="3" fontId="8" fillId="22" borderId="44" xfId="0" applyNumberFormat="1" applyFont="1" applyFill="1" applyBorder="1" applyAlignment="1">
      <alignment horizontal="right"/>
    </xf>
    <xf numFmtId="0" fontId="3" fillId="4" borderId="31" xfId="0" applyFont="1" applyFill="1" applyBorder="1" applyAlignment="1">
      <alignment horizontal="center" vertical="center"/>
    </xf>
    <xf numFmtId="0" fontId="3" fillId="4" borderId="0" xfId="0" applyFont="1" applyFill="1" applyBorder="1" applyAlignment="1">
      <alignment horizontal="center" vertical="center"/>
    </xf>
  </cellXfs>
  <cellStyles count="1">
    <cellStyle name="Normal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B9B9"/>
      <color rgb="FFFF939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RESUMO!$J$2:$BB$2</c:f>
              <c:numCache>
                <c:formatCode>General</c:formatCode>
                <c:ptCount val="45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  <c:pt idx="31">
                  <c:v>31</c:v>
                </c:pt>
                <c:pt idx="32">
                  <c:v>32</c:v>
                </c:pt>
                <c:pt idx="33">
                  <c:v>33</c:v>
                </c:pt>
                <c:pt idx="34">
                  <c:v>34</c:v>
                </c:pt>
                <c:pt idx="35">
                  <c:v>35</c:v>
                </c:pt>
                <c:pt idx="36">
                  <c:v>36</c:v>
                </c:pt>
                <c:pt idx="37">
                  <c:v>37</c:v>
                </c:pt>
                <c:pt idx="38">
                  <c:v>38</c:v>
                </c:pt>
                <c:pt idx="39">
                  <c:v>39</c:v>
                </c:pt>
                <c:pt idx="40">
                  <c:v>40</c:v>
                </c:pt>
                <c:pt idx="41">
                  <c:v>41</c:v>
                </c:pt>
                <c:pt idx="42">
                  <c:v>42</c:v>
                </c:pt>
                <c:pt idx="43">
                  <c:v>43</c:v>
                </c:pt>
                <c:pt idx="44">
                  <c:v>44</c:v>
                </c:pt>
              </c:numCache>
            </c:numRef>
          </c:cat>
          <c:val>
            <c:numRef>
              <c:f>RESUMO!$J$28:$BB$28</c:f>
              <c:numCache>
                <c:formatCode>#,##0</c:formatCode>
                <c:ptCount val="45"/>
                <c:pt idx="0">
                  <c:v>13</c:v>
                </c:pt>
                <c:pt idx="1">
                  <c:v>13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15</c:v>
                </c:pt>
                <c:pt idx="7">
                  <c:v>15</c:v>
                </c:pt>
                <c:pt idx="8">
                  <c:v>15</c:v>
                </c:pt>
                <c:pt idx="9">
                  <c:v>13</c:v>
                </c:pt>
                <c:pt idx="10">
                  <c:v>13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4</c:v>
                </c:pt>
                <c:pt idx="15">
                  <c:v>15</c:v>
                </c:pt>
                <c:pt idx="16">
                  <c:v>11</c:v>
                </c:pt>
                <c:pt idx="17">
                  <c:v>11</c:v>
                </c:pt>
                <c:pt idx="18">
                  <c:v>11</c:v>
                </c:pt>
                <c:pt idx="19">
                  <c:v>6</c:v>
                </c:pt>
                <c:pt idx="20">
                  <c:v>15</c:v>
                </c:pt>
                <c:pt idx="21">
                  <c:v>8</c:v>
                </c:pt>
                <c:pt idx="23">
                  <c:v>8</c:v>
                </c:pt>
                <c:pt idx="24">
                  <c:v>8</c:v>
                </c:pt>
                <c:pt idx="25">
                  <c:v>8</c:v>
                </c:pt>
                <c:pt idx="26">
                  <c:v>13</c:v>
                </c:pt>
                <c:pt idx="27">
                  <c:v>15</c:v>
                </c:pt>
                <c:pt idx="28">
                  <c:v>15</c:v>
                </c:pt>
                <c:pt idx="29">
                  <c:v>15</c:v>
                </c:pt>
                <c:pt idx="30">
                  <c:v>10</c:v>
                </c:pt>
                <c:pt idx="31">
                  <c:v>10</c:v>
                </c:pt>
                <c:pt idx="32">
                  <c:v>10</c:v>
                </c:pt>
                <c:pt idx="33">
                  <c:v>10</c:v>
                </c:pt>
                <c:pt idx="34">
                  <c:v>10</c:v>
                </c:pt>
                <c:pt idx="35">
                  <c:v>15</c:v>
                </c:pt>
                <c:pt idx="36">
                  <c:v>11</c:v>
                </c:pt>
                <c:pt idx="37">
                  <c:v>6</c:v>
                </c:pt>
                <c:pt idx="38">
                  <c:v>15</c:v>
                </c:pt>
                <c:pt idx="39">
                  <c:v>10</c:v>
                </c:pt>
                <c:pt idx="40">
                  <c:v>8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5C0-4BB9-9CBF-89F7D312CF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"/>
        <c:axId val="709418800"/>
        <c:axId val="709418144"/>
      </c:barChart>
      <c:catAx>
        <c:axId val="709418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dk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9418144"/>
        <c:crosses val="autoZero"/>
        <c:auto val="1"/>
        <c:lblAlgn val="ctr"/>
        <c:lblOffset val="100"/>
        <c:noMultiLvlLbl val="0"/>
      </c:catAx>
      <c:valAx>
        <c:axId val="7094181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709418800"/>
        <c:crosses val="autoZero"/>
        <c:crossBetween val="between"/>
        <c:majorUnit val="1"/>
        <c:minorUnit val="1"/>
      </c:valAx>
      <c:spPr>
        <a:pattFill prst="ltDnDiag">
          <a:fgClr>
            <a:schemeClr val="dk1">
              <a:lumMod val="15000"/>
              <a:lumOff val="85000"/>
            </a:schemeClr>
          </a:fgClr>
          <a:bgClr>
            <a:schemeClr val="lt1"/>
          </a:bgClr>
        </a:pattFill>
        <a:ln>
          <a:noFill/>
        </a:ln>
        <a:effectLst/>
      </c:spPr>
    </c:plotArea>
    <c:plotVisOnly val="1"/>
    <c:dispBlanksAs val="gap"/>
    <c:showDLblsOverMax val="0"/>
  </c:chart>
  <c:spPr>
    <a:solidFill>
      <a:schemeClr val="lt1"/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8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 cap="none" spc="0" normalizeH="0" baseline="0"/>
  </cs:categoryAxis>
  <cs:chartArea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22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0">
      <cs:styleClr val="auto"/>
    </cs:fillRef>
    <cs:effectRef idx="0"/>
    <cs:fontRef idx="minor">
      <a:schemeClr val="dk1"/>
    </cs:fontRef>
    <cs:spPr>
      <a:solidFill>
        <a:schemeClr val="lt1"/>
      </a:solidFill>
      <a:ln w="1587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8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plotArea>
  <cs:plotArea3D>
    <cs:lnRef idx="0"/>
    <cs:fillRef idx="0"/>
    <cs:effectRef idx="0"/>
    <cs:fontRef idx="minor">
      <a:schemeClr val="dk1"/>
    </cs:fontRef>
    <cs:spPr>
      <a:solidFill>
        <a:schemeClr val="lt1"/>
      </a:solidFill>
    </cs:spPr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dk1">
        <a:lumMod val="50000"/>
        <a:lumOff val="50000"/>
      </a:schemeClr>
    </cs:fontRef>
    <cs:defRPr sz="1600" b="1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  <cs:spPr>
      <a:pattFill prst="ltDnDiag">
        <a:fgClr>
          <a:schemeClr val="dk1">
            <a:lumMod val="15000"/>
            <a:lumOff val="85000"/>
          </a:schemeClr>
        </a:fgClr>
        <a:bgClr>
          <a:schemeClr val="lt1"/>
        </a:bgClr>
      </a:pattFill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hyperlink" Target="#'ESQ. - P'!A1"/><Relationship Id="rId13" Type="http://schemas.openxmlformats.org/officeDocument/2006/relationships/hyperlink" Target="#EQ.SAN.!A1"/><Relationship Id="rId18" Type="http://schemas.openxmlformats.org/officeDocument/2006/relationships/hyperlink" Target="#'ELET. - DIST.'!A1"/><Relationship Id="rId3" Type="http://schemas.openxmlformats.org/officeDocument/2006/relationships/hyperlink" Target="#'REV. ARG.'!A1"/><Relationship Id="rId7" Type="http://schemas.openxmlformats.org/officeDocument/2006/relationships/hyperlink" Target="#'REV. DECOR. - PISO, SOL. PEIT.'!A1"/><Relationship Id="rId12" Type="http://schemas.openxmlformats.org/officeDocument/2006/relationships/hyperlink" Target="#LIMPEZA!A1"/><Relationship Id="rId17" Type="http://schemas.openxmlformats.org/officeDocument/2006/relationships/hyperlink" Target="#'IEP-ACAB'!A1"/><Relationship Id="rId2" Type="http://schemas.openxmlformats.org/officeDocument/2006/relationships/hyperlink" Target="#ALV.!A1"/><Relationship Id="rId16" Type="http://schemas.openxmlformats.org/officeDocument/2006/relationships/hyperlink" Target="#'IEP - LUM.'!A1"/><Relationship Id="rId1" Type="http://schemas.openxmlformats.org/officeDocument/2006/relationships/hyperlink" Target="#DEMOL.!A1"/><Relationship Id="rId6" Type="http://schemas.openxmlformats.org/officeDocument/2006/relationships/hyperlink" Target="#ESG!A1"/><Relationship Id="rId11" Type="http://schemas.openxmlformats.org/officeDocument/2006/relationships/hyperlink" Target="#'PREP PINT.'!A1"/><Relationship Id="rId5" Type="http://schemas.openxmlformats.org/officeDocument/2006/relationships/hyperlink" Target="#AF!A1"/><Relationship Id="rId15" Type="http://schemas.openxmlformats.org/officeDocument/2006/relationships/hyperlink" Target="#'IEP - CAB'!A1"/><Relationship Id="rId10" Type="http://schemas.openxmlformats.org/officeDocument/2006/relationships/hyperlink" Target="#'PEDRAS - BANC. DIV.'!A1"/><Relationship Id="rId19" Type="http://schemas.openxmlformats.org/officeDocument/2006/relationships/hyperlink" Target="#PINT!A1"/><Relationship Id="rId4" Type="http://schemas.openxmlformats.org/officeDocument/2006/relationships/chart" Target="../charts/chart1.xml"/><Relationship Id="rId9" Type="http://schemas.openxmlformats.org/officeDocument/2006/relationships/hyperlink" Target="#'REV. PAREDE - CER.'!A1"/><Relationship Id="rId14" Type="http://schemas.openxmlformats.org/officeDocument/2006/relationships/hyperlink" Target="#FORROS!A1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hyperlink" Target="#RESUMO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0</xdr:col>
      <xdr:colOff>252000</xdr:colOff>
      <xdr:row>2</xdr:row>
      <xdr:rowOff>252000</xdr:rowOff>
    </xdr:to>
    <xdr:sp macro="" textlink="">
      <xdr:nvSpPr>
        <xdr:cNvPr id="14" name="Retângulo 13">
          <a:hlinkClick xmlns:r="http://schemas.openxmlformats.org/officeDocument/2006/relationships" r:id="rId1"/>
        </xdr:cNvPr>
        <xdr:cNvSpPr/>
      </xdr:nvSpPr>
      <xdr:spPr>
        <a:xfrm>
          <a:off x="0" y="1197429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3</xdr:row>
      <xdr:rowOff>0</xdr:rowOff>
    </xdr:from>
    <xdr:to>
      <xdr:col>0</xdr:col>
      <xdr:colOff>252000</xdr:colOff>
      <xdr:row>3</xdr:row>
      <xdr:rowOff>252000</xdr:rowOff>
    </xdr:to>
    <xdr:sp macro="" textlink="">
      <xdr:nvSpPr>
        <xdr:cNvPr id="15" name="Retângulo 14">
          <a:hlinkClick xmlns:r="http://schemas.openxmlformats.org/officeDocument/2006/relationships" r:id="rId2"/>
        </xdr:cNvPr>
        <xdr:cNvSpPr/>
      </xdr:nvSpPr>
      <xdr:spPr>
        <a:xfrm>
          <a:off x="0" y="1496786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7</xdr:row>
      <xdr:rowOff>0</xdr:rowOff>
    </xdr:from>
    <xdr:to>
      <xdr:col>0</xdr:col>
      <xdr:colOff>252000</xdr:colOff>
      <xdr:row>7</xdr:row>
      <xdr:rowOff>252000</xdr:rowOff>
    </xdr:to>
    <xdr:sp macro="" textlink="">
      <xdr:nvSpPr>
        <xdr:cNvPr id="19" name="Retângulo 18">
          <a:hlinkClick xmlns:r="http://schemas.openxmlformats.org/officeDocument/2006/relationships" r:id="rId3"/>
        </xdr:cNvPr>
        <xdr:cNvSpPr/>
      </xdr:nvSpPr>
      <xdr:spPr>
        <a:xfrm>
          <a:off x="0" y="2694214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7</xdr:col>
      <xdr:colOff>634834</xdr:colOff>
      <xdr:row>28</xdr:row>
      <xdr:rowOff>11284</xdr:rowOff>
    </xdr:from>
    <xdr:to>
      <xdr:col>54</xdr:col>
      <xdr:colOff>136071</xdr:colOff>
      <xdr:row>43</xdr:row>
      <xdr:rowOff>144271</xdr:rowOff>
    </xdr:to>
    <xdr:graphicFrame macro="">
      <xdr:nvGraphicFramePr>
        <xdr:cNvPr id="44" name="Gráfico 4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4</xdr:row>
      <xdr:rowOff>0</xdr:rowOff>
    </xdr:from>
    <xdr:to>
      <xdr:col>0</xdr:col>
      <xdr:colOff>252000</xdr:colOff>
      <xdr:row>4</xdr:row>
      <xdr:rowOff>252000</xdr:rowOff>
    </xdr:to>
    <xdr:sp macro="" textlink="">
      <xdr:nvSpPr>
        <xdr:cNvPr id="42" name="Retângulo 41">
          <a:hlinkClick xmlns:r="http://schemas.openxmlformats.org/officeDocument/2006/relationships" r:id="rId5"/>
        </xdr:cNvPr>
        <xdr:cNvSpPr/>
      </xdr:nvSpPr>
      <xdr:spPr>
        <a:xfrm>
          <a:off x="0" y="20669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5</xdr:row>
      <xdr:rowOff>0</xdr:rowOff>
    </xdr:from>
    <xdr:to>
      <xdr:col>0</xdr:col>
      <xdr:colOff>252000</xdr:colOff>
      <xdr:row>5</xdr:row>
      <xdr:rowOff>252000</xdr:rowOff>
    </xdr:to>
    <xdr:sp macro="" textlink="">
      <xdr:nvSpPr>
        <xdr:cNvPr id="49" name="Retângulo 48">
          <a:hlinkClick xmlns:r="http://schemas.openxmlformats.org/officeDocument/2006/relationships" r:id="rId6"/>
        </xdr:cNvPr>
        <xdr:cNvSpPr/>
      </xdr:nvSpPr>
      <xdr:spPr>
        <a:xfrm>
          <a:off x="0" y="23622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8</xdr:row>
      <xdr:rowOff>0</xdr:rowOff>
    </xdr:from>
    <xdr:to>
      <xdr:col>0</xdr:col>
      <xdr:colOff>252000</xdr:colOff>
      <xdr:row>8</xdr:row>
      <xdr:rowOff>252000</xdr:rowOff>
    </xdr:to>
    <xdr:sp macro="" textlink="">
      <xdr:nvSpPr>
        <xdr:cNvPr id="54" name="Retângulo 53">
          <a:hlinkClick xmlns:r="http://schemas.openxmlformats.org/officeDocument/2006/relationships" r:id="rId7"/>
        </xdr:cNvPr>
        <xdr:cNvSpPr/>
      </xdr:nvSpPr>
      <xdr:spPr>
        <a:xfrm>
          <a:off x="0" y="35433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11</xdr:row>
      <xdr:rowOff>0</xdr:rowOff>
    </xdr:from>
    <xdr:to>
      <xdr:col>0</xdr:col>
      <xdr:colOff>252000</xdr:colOff>
      <xdr:row>11</xdr:row>
      <xdr:rowOff>252000</xdr:rowOff>
    </xdr:to>
    <xdr:sp macro="" textlink="">
      <xdr:nvSpPr>
        <xdr:cNvPr id="56" name="Retângulo 55">
          <a:hlinkClick xmlns:r="http://schemas.openxmlformats.org/officeDocument/2006/relationships" r:id="rId8"/>
        </xdr:cNvPr>
        <xdr:cNvSpPr/>
      </xdr:nvSpPr>
      <xdr:spPr>
        <a:xfrm>
          <a:off x="0" y="41338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9</xdr:row>
      <xdr:rowOff>0</xdr:rowOff>
    </xdr:from>
    <xdr:to>
      <xdr:col>0</xdr:col>
      <xdr:colOff>252000</xdr:colOff>
      <xdr:row>9</xdr:row>
      <xdr:rowOff>252000</xdr:rowOff>
    </xdr:to>
    <xdr:sp macro="" textlink="">
      <xdr:nvSpPr>
        <xdr:cNvPr id="64" name="Retângulo 63">
          <a:hlinkClick xmlns:r="http://schemas.openxmlformats.org/officeDocument/2006/relationships" r:id="rId9"/>
        </xdr:cNvPr>
        <xdr:cNvSpPr/>
      </xdr:nvSpPr>
      <xdr:spPr>
        <a:xfrm>
          <a:off x="0" y="59055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10</xdr:row>
      <xdr:rowOff>0</xdr:rowOff>
    </xdr:from>
    <xdr:to>
      <xdr:col>0</xdr:col>
      <xdr:colOff>252000</xdr:colOff>
      <xdr:row>10</xdr:row>
      <xdr:rowOff>252000</xdr:rowOff>
    </xdr:to>
    <xdr:sp macro="" textlink="">
      <xdr:nvSpPr>
        <xdr:cNvPr id="65" name="Retângulo 64">
          <a:hlinkClick xmlns:r="http://schemas.openxmlformats.org/officeDocument/2006/relationships" r:id="rId10"/>
        </xdr:cNvPr>
        <xdr:cNvSpPr/>
      </xdr:nvSpPr>
      <xdr:spPr>
        <a:xfrm>
          <a:off x="0" y="62007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12</xdr:row>
      <xdr:rowOff>0</xdr:rowOff>
    </xdr:from>
    <xdr:to>
      <xdr:col>0</xdr:col>
      <xdr:colOff>252000</xdr:colOff>
      <xdr:row>12</xdr:row>
      <xdr:rowOff>252000</xdr:rowOff>
    </xdr:to>
    <xdr:sp macro="" textlink="">
      <xdr:nvSpPr>
        <xdr:cNvPr id="66" name="Retângulo 65">
          <a:hlinkClick xmlns:r="http://schemas.openxmlformats.org/officeDocument/2006/relationships" r:id="rId11"/>
        </xdr:cNvPr>
        <xdr:cNvSpPr/>
      </xdr:nvSpPr>
      <xdr:spPr>
        <a:xfrm>
          <a:off x="0" y="64960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20</xdr:row>
      <xdr:rowOff>0</xdr:rowOff>
    </xdr:from>
    <xdr:to>
      <xdr:col>0</xdr:col>
      <xdr:colOff>252000</xdr:colOff>
      <xdr:row>20</xdr:row>
      <xdr:rowOff>252000</xdr:rowOff>
    </xdr:to>
    <xdr:sp macro="" textlink="">
      <xdr:nvSpPr>
        <xdr:cNvPr id="69" name="Retângulo 68">
          <a:hlinkClick xmlns:r="http://schemas.openxmlformats.org/officeDocument/2006/relationships" r:id="rId12"/>
        </xdr:cNvPr>
        <xdr:cNvSpPr/>
      </xdr:nvSpPr>
      <xdr:spPr>
        <a:xfrm>
          <a:off x="0" y="115157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19</xdr:row>
      <xdr:rowOff>0</xdr:rowOff>
    </xdr:from>
    <xdr:to>
      <xdr:col>0</xdr:col>
      <xdr:colOff>252000</xdr:colOff>
      <xdr:row>19</xdr:row>
      <xdr:rowOff>252000</xdr:rowOff>
    </xdr:to>
    <xdr:sp macro="" textlink="">
      <xdr:nvSpPr>
        <xdr:cNvPr id="77" name="Retângulo 76">
          <a:hlinkClick xmlns:r="http://schemas.openxmlformats.org/officeDocument/2006/relationships" r:id="rId13"/>
        </xdr:cNvPr>
        <xdr:cNvSpPr/>
      </xdr:nvSpPr>
      <xdr:spPr>
        <a:xfrm>
          <a:off x="0" y="88582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15</xdr:row>
      <xdr:rowOff>0</xdr:rowOff>
    </xdr:from>
    <xdr:to>
      <xdr:col>0</xdr:col>
      <xdr:colOff>252000</xdr:colOff>
      <xdr:row>15</xdr:row>
      <xdr:rowOff>252000</xdr:rowOff>
    </xdr:to>
    <xdr:sp macro="" textlink="">
      <xdr:nvSpPr>
        <xdr:cNvPr id="78" name="Retângulo 77">
          <a:hlinkClick xmlns:r="http://schemas.openxmlformats.org/officeDocument/2006/relationships" r:id="rId14"/>
        </xdr:cNvPr>
        <xdr:cNvSpPr/>
      </xdr:nvSpPr>
      <xdr:spPr>
        <a:xfrm>
          <a:off x="0" y="76771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14</xdr:row>
      <xdr:rowOff>0</xdr:rowOff>
    </xdr:from>
    <xdr:to>
      <xdr:col>0</xdr:col>
      <xdr:colOff>252000</xdr:colOff>
      <xdr:row>14</xdr:row>
      <xdr:rowOff>252000</xdr:rowOff>
    </xdr:to>
    <xdr:sp macro="" textlink="">
      <xdr:nvSpPr>
        <xdr:cNvPr id="80" name="Retângulo 79">
          <a:hlinkClick xmlns:r="http://schemas.openxmlformats.org/officeDocument/2006/relationships" r:id="rId15"/>
        </xdr:cNvPr>
        <xdr:cNvSpPr/>
      </xdr:nvSpPr>
      <xdr:spPr>
        <a:xfrm>
          <a:off x="0" y="738187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17</xdr:row>
      <xdr:rowOff>0</xdr:rowOff>
    </xdr:from>
    <xdr:to>
      <xdr:col>0</xdr:col>
      <xdr:colOff>252000</xdr:colOff>
      <xdr:row>17</xdr:row>
      <xdr:rowOff>252000</xdr:rowOff>
    </xdr:to>
    <xdr:sp macro="" textlink="">
      <xdr:nvSpPr>
        <xdr:cNvPr id="82" name="Retângulo 81">
          <a:hlinkClick xmlns:r="http://schemas.openxmlformats.org/officeDocument/2006/relationships" r:id="rId16"/>
        </xdr:cNvPr>
        <xdr:cNvSpPr/>
      </xdr:nvSpPr>
      <xdr:spPr>
        <a:xfrm>
          <a:off x="0" y="826770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18</xdr:row>
      <xdr:rowOff>0</xdr:rowOff>
    </xdr:from>
    <xdr:to>
      <xdr:col>0</xdr:col>
      <xdr:colOff>252000</xdr:colOff>
      <xdr:row>18</xdr:row>
      <xdr:rowOff>252000</xdr:rowOff>
    </xdr:to>
    <xdr:sp macro="" textlink="">
      <xdr:nvSpPr>
        <xdr:cNvPr id="37" name="Retângulo 36">
          <a:hlinkClick xmlns:r="http://schemas.openxmlformats.org/officeDocument/2006/relationships" r:id="rId17"/>
        </xdr:cNvPr>
        <xdr:cNvSpPr/>
      </xdr:nvSpPr>
      <xdr:spPr>
        <a:xfrm>
          <a:off x="0" y="9153525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6</xdr:row>
      <xdr:rowOff>0</xdr:rowOff>
    </xdr:from>
    <xdr:to>
      <xdr:col>0</xdr:col>
      <xdr:colOff>252000</xdr:colOff>
      <xdr:row>6</xdr:row>
      <xdr:rowOff>252000</xdr:rowOff>
    </xdr:to>
    <xdr:sp macro="" textlink="">
      <xdr:nvSpPr>
        <xdr:cNvPr id="38" name="Retângulo 37">
          <a:hlinkClick xmlns:r="http://schemas.openxmlformats.org/officeDocument/2006/relationships" r:id="rId18"/>
        </xdr:cNvPr>
        <xdr:cNvSpPr/>
      </xdr:nvSpPr>
      <xdr:spPr>
        <a:xfrm>
          <a:off x="0" y="2952750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13</xdr:row>
      <xdr:rowOff>0</xdr:rowOff>
    </xdr:from>
    <xdr:to>
      <xdr:col>0</xdr:col>
      <xdr:colOff>252000</xdr:colOff>
      <xdr:row>13</xdr:row>
      <xdr:rowOff>252000</xdr:rowOff>
    </xdr:to>
    <xdr:sp macro="" textlink="">
      <xdr:nvSpPr>
        <xdr:cNvPr id="39" name="Retângulo 38">
          <a:hlinkClick xmlns:r="http://schemas.openxmlformats.org/officeDocument/2006/relationships" r:id="rId11"/>
        </xdr:cNvPr>
        <xdr:cNvSpPr/>
      </xdr:nvSpPr>
      <xdr:spPr>
        <a:xfrm>
          <a:off x="0" y="3782786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  <xdr:twoCellAnchor>
    <xdr:from>
      <xdr:col>0</xdr:col>
      <xdr:colOff>0</xdr:colOff>
      <xdr:row>16</xdr:row>
      <xdr:rowOff>0</xdr:rowOff>
    </xdr:from>
    <xdr:to>
      <xdr:col>0</xdr:col>
      <xdr:colOff>252000</xdr:colOff>
      <xdr:row>16</xdr:row>
      <xdr:rowOff>252000</xdr:rowOff>
    </xdr:to>
    <xdr:sp macro="" textlink="">
      <xdr:nvSpPr>
        <xdr:cNvPr id="40" name="Retângulo 39">
          <a:hlinkClick xmlns:r="http://schemas.openxmlformats.org/officeDocument/2006/relationships" r:id="rId19"/>
        </xdr:cNvPr>
        <xdr:cNvSpPr/>
      </xdr:nvSpPr>
      <xdr:spPr>
        <a:xfrm>
          <a:off x="0" y="4680857"/>
          <a:ext cx="252000" cy="25200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pt-BR" sz="1100"/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633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6" name="Retângulo 5">
          <a:hlinkClick xmlns:r="http://schemas.openxmlformats.org/officeDocument/2006/relationships" r:id="rId1"/>
        </xdr:cNvPr>
        <xdr:cNvSpPr/>
      </xdr:nvSpPr>
      <xdr:spPr>
        <a:xfrm>
          <a:off x="116014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633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9062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93286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758190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9229725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87820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2083143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4083393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3" name="Retângulo 2">
          <a:hlinkClick xmlns:r="http://schemas.openxmlformats.org/officeDocument/2006/relationships" r:id="rId1"/>
        </xdr:cNvPr>
        <xdr:cNvSpPr/>
      </xdr:nvSpPr>
      <xdr:spPr>
        <a:xfrm>
          <a:off x="10868025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2241</xdr:colOff>
      <xdr:row>1</xdr:row>
      <xdr:rowOff>3362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0880912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39190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39190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87820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39190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20</xdr:col>
      <xdr:colOff>0</xdr:colOff>
      <xdr:row>1</xdr:row>
      <xdr:rowOff>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39190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0</xdr:colOff>
      <xdr:row>0</xdr:row>
      <xdr:rowOff>0</xdr:rowOff>
    </xdr:from>
    <xdr:to>
      <xdr:col>19</xdr:col>
      <xdr:colOff>685800</xdr:colOff>
      <xdr:row>0</xdr:row>
      <xdr:rowOff>171450</xdr:rowOff>
    </xdr:to>
    <xdr:sp macro="" textlink="">
      <xdr:nvSpPr>
        <xdr:cNvPr id="2" name="Retângulo 1">
          <a:hlinkClick xmlns:r="http://schemas.openxmlformats.org/officeDocument/2006/relationships" r:id="rId1"/>
        </xdr:cNvPr>
        <xdr:cNvSpPr/>
      </xdr:nvSpPr>
      <xdr:spPr>
        <a:xfrm>
          <a:off x="11563350" y="0"/>
          <a:ext cx="685800" cy="171450"/>
        </a:xfrm>
        <a:prstGeom prst="rect">
          <a:avLst/>
        </a:prstGeom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pt-BR" sz="800" b="1">
              <a:latin typeface="+mj-lt"/>
            </a:rPr>
            <a:t>RESUMO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4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B1:BV35"/>
  <sheetViews>
    <sheetView showGridLines="0" tabSelected="1" zoomScale="70" zoomScaleNormal="70" workbookViewId="0">
      <selection activeCell="C20" sqref="C20:AI21"/>
    </sheetView>
  </sheetViews>
  <sheetFormatPr defaultRowHeight="14.25" outlineLevelCol="1" x14ac:dyDescent="0.2"/>
  <cols>
    <col min="1" max="1" width="4.125" style="39" customWidth="1"/>
    <col min="2" max="2" width="6.375" style="39" bestFit="1" customWidth="1"/>
    <col min="3" max="3" width="65.5" style="39" bestFit="1" customWidth="1"/>
    <col min="4" max="4" width="7.625" style="39" bestFit="1" customWidth="1" outlineLevel="1"/>
    <col min="5" max="5" width="7.25" style="39" bestFit="1" customWidth="1" outlineLevel="1"/>
    <col min="6" max="6" width="11" style="39" customWidth="1" outlineLevel="1"/>
    <col min="7" max="7" width="8.375" style="39" bestFit="1" customWidth="1" outlineLevel="1"/>
    <col min="8" max="8" width="8.375" style="39" customWidth="1" outlineLevel="1"/>
    <col min="9" max="9" width="3.875" style="95" bestFit="1" customWidth="1"/>
    <col min="10" max="31" width="5.25" style="39" customWidth="1" outlineLevel="1"/>
    <col min="32" max="32" width="5.25" customWidth="1"/>
    <col min="33" max="33" width="5.25" style="39" customWidth="1" outlineLevel="1" collapsed="1"/>
    <col min="34" max="54" width="5.25" style="39" customWidth="1" outlineLevel="1"/>
    <col min="55" max="74" width="4.75" customWidth="1"/>
    <col min="75" max="16384" width="9" style="39"/>
  </cols>
  <sheetData>
    <row r="1" spans="2:54" ht="15" thickBot="1" x14ac:dyDescent="0.25">
      <c r="G1" s="155" t="s">
        <v>50</v>
      </c>
      <c r="H1" s="156"/>
    </row>
    <row r="2" spans="2:54" ht="23.25" customHeight="1" thickBot="1" x14ac:dyDescent="0.25">
      <c r="B2" s="8" t="s">
        <v>17</v>
      </c>
      <c r="C2" s="8" t="s">
        <v>18</v>
      </c>
      <c r="D2" s="10" t="s">
        <v>89</v>
      </c>
      <c r="E2" s="10" t="s">
        <v>90</v>
      </c>
      <c r="F2" s="10" t="s">
        <v>51</v>
      </c>
      <c r="G2" s="99" t="s">
        <v>131</v>
      </c>
      <c r="H2" s="100" t="s">
        <v>132</v>
      </c>
      <c r="I2" s="94"/>
      <c r="J2" s="74">
        <v>1</v>
      </c>
      <c r="K2" s="50">
        <f>1+J2</f>
        <v>2</v>
      </c>
      <c r="L2" s="50">
        <f t="shared" ref="L2:U2" si="0">1+K2</f>
        <v>3</v>
      </c>
      <c r="M2" s="50">
        <f t="shared" si="0"/>
        <v>4</v>
      </c>
      <c r="N2" s="50">
        <f t="shared" si="0"/>
        <v>5</v>
      </c>
      <c r="O2" s="50">
        <f t="shared" si="0"/>
        <v>6</v>
      </c>
      <c r="P2" s="50">
        <f t="shared" si="0"/>
        <v>7</v>
      </c>
      <c r="Q2" s="50">
        <f t="shared" si="0"/>
        <v>8</v>
      </c>
      <c r="R2" s="50">
        <f t="shared" si="0"/>
        <v>9</v>
      </c>
      <c r="S2" s="50">
        <f t="shared" si="0"/>
        <v>10</v>
      </c>
      <c r="T2" s="50">
        <f>1+S2</f>
        <v>11</v>
      </c>
      <c r="U2" s="50">
        <f t="shared" si="0"/>
        <v>12</v>
      </c>
      <c r="V2" s="50">
        <f t="shared" ref="V2:AT2" si="1">1+U2</f>
        <v>13</v>
      </c>
      <c r="W2" s="50">
        <f t="shared" si="1"/>
        <v>14</v>
      </c>
      <c r="X2" s="50">
        <f t="shared" si="1"/>
        <v>15</v>
      </c>
      <c r="Y2" s="50">
        <f t="shared" si="1"/>
        <v>16</v>
      </c>
      <c r="Z2" s="50">
        <f t="shared" si="1"/>
        <v>17</v>
      </c>
      <c r="AA2" s="50">
        <f t="shared" si="1"/>
        <v>18</v>
      </c>
      <c r="AB2" s="50">
        <f t="shared" si="1"/>
        <v>19</v>
      </c>
      <c r="AC2" s="50">
        <f t="shared" si="1"/>
        <v>20</v>
      </c>
      <c r="AD2" s="50">
        <f t="shared" si="1"/>
        <v>21</v>
      </c>
      <c r="AE2" s="76">
        <f t="shared" si="1"/>
        <v>22</v>
      </c>
      <c r="AF2" s="73"/>
      <c r="AG2" s="74">
        <f>1+AE2</f>
        <v>23</v>
      </c>
      <c r="AH2" s="50">
        <f t="shared" si="1"/>
        <v>24</v>
      </c>
      <c r="AI2" s="50">
        <f t="shared" si="1"/>
        <v>25</v>
      </c>
      <c r="AJ2" s="50">
        <f t="shared" si="1"/>
        <v>26</v>
      </c>
      <c r="AK2" s="50">
        <f t="shared" si="1"/>
        <v>27</v>
      </c>
      <c r="AL2" s="50">
        <f t="shared" si="1"/>
        <v>28</v>
      </c>
      <c r="AM2" s="50">
        <f t="shared" si="1"/>
        <v>29</v>
      </c>
      <c r="AN2" s="50">
        <f t="shared" si="1"/>
        <v>30</v>
      </c>
      <c r="AO2" s="50">
        <f t="shared" si="1"/>
        <v>31</v>
      </c>
      <c r="AP2" s="50">
        <f t="shared" si="1"/>
        <v>32</v>
      </c>
      <c r="AQ2" s="50">
        <f t="shared" si="1"/>
        <v>33</v>
      </c>
      <c r="AR2" s="50">
        <f t="shared" si="1"/>
        <v>34</v>
      </c>
      <c r="AS2" s="50">
        <f t="shared" si="1"/>
        <v>35</v>
      </c>
      <c r="AT2" s="50">
        <f t="shared" si="1"/>
        <v>36</v>
      </c>
      <c r="AU2" s="50">
        <f t="shared" ref="AU2:BB2" si="2">1+AT2</f>
        <v>37</v>
      </c>
      <c r="AV2" s="50">
        <f t="shared" si="2"/>
        <v>38</v>
      </c>
      <c r="AW2" s="50">
        <f t="shared" si="2"/>
        <v>39</v>
      </c>
      <c r="AX2" s="50">
        <f t="shared" si="2"/>
        <v>40</v>
      </c>
      <c r="AY2" s="50">
        <f t="shared" si="2"/>
        <v>41</v>
      </c>
      <c r="AZ2" s="50">
        <f t="shared" si="2"/>
        <v>42</v>
      </c>
      <c r="BA2" s="50">
        <f t="shared" si="2"/>
        <v>43</v>
      </c>
      <c r="BB2" s="76">
        <f t="shared" si="2"/>
        <v>44</v>
      </c>
    </row>
    <row r="3" spans="2:54" ht="23.25" customHeight="1" x14ac:dyDescent="0.2">
      <c r="B3" s="90">
        <v>1</v>
      </c>
      <c r="C3" s="91" t="s">
        <v>118</v>
      </c>
      <c r="D3" s="54">
        <v>2</v>
      </c>
      <c r="E3" s="54">
        <v>11</v>
      </c>
      <c r="F3" s="84">
        <f>D3+E3</f>
        <v>13</v>
      </c>
      <c r="G3" s="98">
        <f>DEMOL.!R1</f>
        <v>3.0625929772727267</v>
      </c>
      <c r="H3" s="101">
        <f>DEMOL.!AH1</f>
        <v>1.5510662954545456</v>
      </c>
      <c r="I3" s="94"/>
      <c r="J3" s="146">
        <f t="shared" ref="J3:Y9" si="3">$F3</f>
        <v>13</v>
      </c>
      <c r="K3" s="146">
        <f t="shared" si="3"/>
        <v>13</v>
      </c>
      <c r="L3" s="147">
        <f t="shared" si="3"/>
        <v>13</v>
      </c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  <c r="AA3" s="49"/>
      <c r="AB3" s="49"/>
      <c r="AC3" s="49"/>
      <c r="AD3" s="49"/>
      <c r="AE3" s="77"/>
      <c r="AF3" s="73"/>
      <c r="AG3" s="78"/>
      <c r="AH3" s="41"/>
      <c r="AI3" s="41"/>
      <c r="AJ3" s="102">
        <f t="shared" ref="AJ3:AX21" si="4">$F3</f>
        <v>13</v>
      </c>
      <c r="AK3" s="102">
        <f t="shared" si="4"/>
        <v>13</v>
      </c>
      <c r="AL3" s="41"/>
      <c r="AM3" s="41"/>
      <c r="AN3" s="41"/>
      <c r="AO3" s="41"/>
      <c r="AP3" s="41"/>
      <c r="AQ3" s="41"/>
      <c r="AR3" s="41"/>
      <c r="AS3" s="41"/>
      <c r="AT3" s="41"/>
      <c r="AU3" s="41"/>
      <c r="AV3" s="41"/>
      <c r="AW3" s="41"/>
      <c r="AX3" s="79"/>
      <c r="AY3" s="79"/>
      <c r="AZ3" s="41"/>
      <c r="BA3" s="41"/>
      <c r="BB3" s="79"/>
    </row>
    <row r="4" spans="2:54" ht="23.25" customHeight="1" x14ac:dyDescent="0.2">
      <c r="B4" s="90">
        <v>2</v>
      </c>
      <c r="C4" s="91" t="s">
        <v>2</v>
      </c>
      <c r="D4" s="54">
        <v>1</v>
      </c>
      <c r="E4" s="54">
        <v>1</v>
      </c>
      <c r="F4" s="84">
        <f t="shared" ref="F4:F5" si="5">D4+E4</f>
        <v>2</v>
      </c>
      <c r="G4" s="98">
        <f>ALV.!R1</f>
        <v>1.087135</v>
      </c>
      <c r="H4" s="101">
        <f>ALV.!AH1</f>
        <v>1.2896249999999996</v>
      </c>
      <c r="I4" s="94"/>
      <c r="J4" s="80"/>
      <c r="K4" s="49"/>
      <c r="L4" s="148">
        <f t="shared" si="3"/>
        <v>2</v>
      </c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77"/>
      <c r="AF4" s="73"/>
      <c r="AG4" s="78"/>
      <c r="AH4" s="41"/>
      <c r="AI4" s="41"/>
      <c r="AJ4" s="78"/>
      <c r="AK4" s="102">
        <f t="shared" si="4"/>
        <v>2</v>
      </c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/>
      <c r="AW4" s="41"/>
      <c r="AX4" s="79"/>
      <c r="AY4" s="79"/>
      <c r="AZ4" s="41"/>
      <c r="BA4" s="41"/>
      <c r="BB4" s="79"/>
    </row>
    <row r="5" spans="2:54" ht="23.25" customHeight="1" x14ac:dyDescent="0.2">
      <c r="B5" s="90">
        <v>3</v>
      </c>
      <c r="C5" s="91" t="s">
        <v>52</v>
      </c>
      <c r="D5" s="54">
        <v>4</v>
      </c>
      <c r="E5" s="54">
        <v>4</v>
      </c>
      <c r="F5" s="84">
        <f t="shared" si="5"/>
        <v>8</v>
      </c>
      <c r="G5" s="98">
        <f>AF!R1</f>
        <v>6.00137125</v>
      </c>
      <c r="H5" s="101">
        <f>AF!AH1</f>
        <v>2.0736525000000001</v>
      </c>
      <c r="I5" s="94"/>
      <c r="J5" s="75"/>
      <c r="K5" s="49"/>
      <c r="L5" s="49"/>
      <c r="M5" s="148">
        <f t="shared" si="3"/>
        <v>8</v>
      </c>
      <c r="N5" s="148">
        <f t="shared" si="3"/>
        <v>8</v>
      </c>
      <c r="O5" s="148">
        <f t="shared" si="3"/>
        <v>8</v>
      </c>
      <c r="P5" s="148">
        <f t="shared" si="3"/>
        <v>8</v>
      </c>
      <c r="Q5" s="148">
        <f t="shared" si="3"/>
        <v>8</v>
      </c>
      <c r="R5" s="148">
        <f t="shared" si="3"/>
        <v>8</v>
      </c>
      <c r="S5" s="49"/>
      <c r="T5" s="49"/>
      <c r="U5" s="49"/>
      <c r="V5" s="49"/>
      <c r="W5" s="49"/>
      <c r="X5" s="49"/>
      <c r="Y5" s="49"/>
      <c r="Z5" s="49"/>
      <c r="AA5" s="49"/>
      <c r="AB5" s="49"/>
      <c r="AC5" s="49"/>
      <c r="AD5" s="49"/>
      <c r="AE5" s="77"/>
      <c r="AF5" s="73"/>
      <c r="AG5" s="78"/>
      <c r="AH5" s="41"/>
      <c r="AI5" s="41"/>
      <c r="AJ5" s="78"/>
      <c r="AK5" s="41"/>
      <c r="AL5" s="102">
        <f t="shared" si="4"/>
        <v>8</v>
      </c>
      <c r="AM5" s="102">
        <f t="shared" si="4"/>
        <v>8</v>
      </c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79"/>
      <c r="AY5" s="79"/>
      <c r="AZ5" s="41"/>
      <c r="BA5" s="41"/>
      <c r="BB5" s="79"/>
    </row>
    <row r="6" spans="2:54" ht="23.25" customHeight="1" x14ac:dyDescent="0.2">
      <c r="B6" s="90">
        <v>4</v>
      </c>
      <c r="C6" s="91" t="s">
        <v>69</v>
      </c>
      <c r="D6" s="54">
        <v>4</v>
      </c>
      <c r="E6" s="54">
        <v>3</v>
      </c>
      <c r="F6" s="84">
        <f t="shared" ref="F6:F14" si="6">D6+E6</f>
        <v>7</v>
      </c>
      <c r="G6" s="98">
        <f>ESG!R1</f>
        <v>5.9843495208333328</v>
      </c>
      <c r="H6" s="101">
        <f>ESG!AG1</f>
        <v>3.5615694791666659</v>
      </c>
      <c r="I6" s="94"/>
      <c r="J6" s="75"/>
      <c r="K6" s="49"/>
      <c r="L6" s="49"/>
      <c r="M6" s="148">
        <f t="shared" si="3"/>
        <v>7</v>
      </c>
      <c r="N6" s="148">
        <f t="shared" si="3"/>
        <v>7</v>
      </c>
      <c r="O6" s="148">
        <f t="shared" si="3"/>
        <v>7</v>
      </c>
      <c r="P6" s="148">
        <f t="shared" si="3"/>
        <v>7</v>
      </c>
      <c r="Q6" s="148">
        <f t="shared" si="3"/>
        <v>7</v>
      </c>
      <c r="R6" s="148">
        <f t="shared" si="3"/>
        <v>7</v>
      </c>
      <c r="S6" s="49"/>
      <c r="T6" s="49"/>
      <c r="U6" s="49"/>
      <c r="V6" s="49"/>
      <c r="W6" s="49"/>
      <c r="X6" s="49"/>
      <c r="Y6" s="49"/>
      <c r="Z6" s="49"/>
      <c r="AA6" s="49"/>
      <c r="AB6" s="49"/>
      <c r="AC6" s="49"/>
      <c r="AD6" s="49"/>
      <c r="AE6" s="77"/>
      <c r="AF6" s="73"/>
      <c r="AG6" s="78"/>
      <c r="AH6" s="41"/>
      <c r="AI6" s="41"/>
      <c r="AJ6" s="78"/>
      <c r="AK6" s="41"/>
      <c r="AL6" s="102">
        <f t="shared" si="4"/>
        <v>7</v>
      </c>
      <c r="AM6" s="102">
        <f t="shared" si="4"/>
        <v>7</v>
      </c>
      <c r="AN6" s="102">
        <f t="shared" si="4"/>
        <v>7</v>
      </c>
      <c r="AO6" s="102">
        <f t="shared" si="4"/>
        <v>7</v>
      </c>
      <c r="AP6" s="41"/>
      <c r="AQ6" s="41"/>
      <c r="AR6" s="41"/>
      <c r="AS6" s="41"/>
      <c r="AT6" s="41"/>
      <c r="AU6" s="41"/>
      <c r="AV6" s="41"/>
      <c r="AW6" s="41"/>
      <c r="AX6" s="79"/>
      <c r="AY6" s="79"/>
      <c r="AZ6" s="41"/>
      <c r="BA6" s="41"/>
      <c r="BB6" s="79"/>
    </row>
    <row r="7" spans="2:54" ht="23.25" customHeight="1" x14ac:dyDescent="0.2">
      <c r="B7" s="90">
        <v>5</v>
      </c>
      <c r="C7" s="93" t="s">
        <v>119</v>
      </c>
      <c r="D7" s="54">
        <v>2</v>
      </c>
      <c r="E7" s="54">
        <v>1</v>
      </c>
      <c r="F7" s="84">
        <f t="shared" si="6"/>
        <v>3</v>
      </c>
      <c r="G7" s="98">
        <f>'IEP - DIST.'!R1</f>
        <v>2.2313631249999997</v>
      </c>
      <c r="H7" s="101">
        <f>'IEP - DIST.'!AH1</f>
        <v>2.2485468749999997</v>
      </c>
      <c r="I7" s="94"/>
      <c r="J7" s="75"/>
      <c r="K7" s="49"/>
      <c r="L7" s="49"/>
      <c r="M7" s="49"/>
      <c r="N7" s="49"/>
      <c r="O7" s="49"/>
      <c r="P7" s="49"/>
      <c r="Q7" s="49"/>
      <c r="R7" s="49"/>
      <c r="S7" s="148">
        <f t="shared" si="3"/>
        <v>3</v>
      </c>
      <c r="T7" s="148">
        <f t="shared" si="3"/>
        <v>3</v>
      </c>
      <c r="U7" s="49"/>
      <c r="V7" s="49"/>
      <c r="W7" s="49"/>
      <c r="X7" s="49"/>
      <c r="Y7" s="49"/>
      <c r="Z7" s="49"/>
      <c r="AA7" s="49"/>
      <c r="AB7" s="49"/>
      <c r="AC7" s="49"/>
      <c r="AD7" s="49"/>
      <c r="AE7" s="77"/>
      <c r="AF7" s="73"/>
      <c r="AG7" s="78"/>
      <c r="AH7" s="41"/>
      <c r="AI7" s="41"/>
      <c r="AJ7" s="78"/>
      <c r="AK7" s="41"/>
      <c r="AL7" s="41"/>
      <c r="AM7" s="41"/>
      <c r="AN7" s="102">
        <f t="shared" si="4"/>
        <v>3</v>
      </c>
      <c r="AO7" s="102">
        <f t="shared" si="4"/>
        <v>3</v>
      </c>
      <c r="AP7" s="41"/>
      <c r="AQ7" s="41"/>
      <c r="AR7" s="41"/>
      <c r="AS7" s="41"/>
      <c r="AT7" s="41"/>
      <c r="AU7" s="41"/>
      <c r="AV7" s="41"/>
      <c r="AW7" s="41"/>
      <c r="AX7" s="79"/>
      <c r="AY7" s="79"/>
      <c r="AZ7" s="41"/>
      <c r="BA7" s="41"/>
      <c r="BB7" s="79"/>
    </row>
    <row r="8" spans="2:54" ht="23.25" customHeight="1" x14ac:dyDescent="0.2">
      <c r="B8" s="90">
        <v>6</v>
      </c>
      <c r="C8" s="91" t="s">
        <v>86</v>
      </c>
      <c r="D8" s="54">
        <v>7</v>
      </c>
      <c r="E8" s="54">
        <v>3</v>
      </c>
      <c r="F8" s="84">
        <f t="shared" si="6"/>
        <v>10</v>
      </c>
      <c r="G8" s="98">
        <f>'REV. ARG.'!R1</f>
        <v>5.1649723126785716</v>
      </c>
      <c r="H8" s="101">
        <f>'REV. ARG.'!AS1</f>
        <v>2.4524401979761903</v>
      </c>
      <c r="I8" s="94"/>
      <c r="J8" s="75"/>
      <c r="K8" s="49"/>
      <c r="L8" s="49"/>
      <c r="M8" s="49"/>
      <c r="N8" s="49"/>
      <c r="O8" s="49"/>
      <c r="P8" s="49"/>
      <c r="Q8" s="49"/>
      <c r="R8" s="49"/>
      <c r="S8" s="148">
        <f t="shared" si="3"/>
        <v>10</v>
      </c>
      <c r="T8" s="148">
        <f t="shared" si="3"/>
        <v>10</v>
      </c>
      <c r="U8" s="148">
        <f t="shared" si="3"/>
        <v>10</v>
      </c>
      <c r="V8" s="148">
        <f t="shared" si="3"/>
        <v>10</v>
      </c>
      <c r="W8" s="148">
        <f t="shared" si="3"/>
        <v>10</v>
      </c>
      <c r="X8" s="49"/>
      <c r="Y8" s="49"/>
      <c r="Z8" s="49"/>
      <c r="AA8" s="49"/>
      <c r="AB8" s="49"/>
      <c r="AC8" s="49"/>
      <c r="AD8" s="49"/>
      <c r="AE8" s="77"/>
      <c r="AF8" s="73"/>
      <c r="AG8" s="78"/>
      <c r="AH8" s="41"/>
      <c r="AI8" s="41"/>
      <c r="AJ8" s="78"/>
      <c r="AK8" s="41"/>
      <c r="AL8" s="41"/>
      <c r="AM8" s="41"/>
      <c r="AN8" s="41"/>
      <c r="AO8" s="41"/>
      <c r="AP8" s="102">
        <f t="shared" si="4"/>
        <v>10</v>
      </c>
      <c r="AQ8" s="102">
        <f t="shared" si="4"/>
        <v>10</v>
      </c>
      <c r="AR8" s="102">
        <f t="shared" si="4"/>
        <v>10</v>
      </c>
      <c r="AS8" s="41"/>
      <c r="AT8" s="41"/>
      <c r="AU8" s="41"/>
      <c r="AV8" s="41"/>
      <c r="AW8" s="41"/>
      <c r="AX8" s="79"/>
      <c r="AY8" s="79"/>
      <c r="AZ8" s="41"/>
      <c r="BA8" s="41"/>
      <c r="BB8" s="79"/>
    </row>
    <row r="9" spans="2:54" ht="23.25" customHeight="1" x14ac:dyDescent="0.2">
      <c r="B9" s="90">
        <v>7</v>
      </c>
      <c r="C9" s="91" t="s">
        <v>87</v>
      </c>
      <c r="D9" s="54">
        <v>2</v>
      </c>
      <c r="E9" s="54">
        <v>2</v>
      </c>
      <c r="F9" s="84">
        <f t="shared" si="6"/>
        <v>4</v>
      </c>
      <c r="G9" s="98">
        <f>'REV. DECOR. - PISO'!R1</f>
        <v>1.919775</v>
      </c>
      <c r="H9" s="101">
        <f>'REV. DECOR. - PISO'!AH1</f>
        <v>0.83847499999999997</v>
      </c>
      <c r="I9" s="94"/>
      <c r="J9" s="75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148">
        <f t="shared" si="3"/>
        <v>4</v>
      </c>
      <c r="Y9" s="148">
        <f t="shared" si="3"/>
        <v>4</v>
      </c>
      <c r="Z9" s="49"/>
      <c r="AA9" s="49"/>
      <c r="AB9" s="49"/>
      <c r="AC9" s="49"/>
      <c r="AD9" s="49"/>
      <c r="AE9" s="77"/>
      <c r="AF9" s="73"/>
      <c r="AG9" s="78"/>
      <c r="AH9" s="41"/>
      <c r="AI9" s="41"/>
      <c r="AJ9" s="78"/>
      <c r="AK9" s="41"/>
      <c r="AL9" s="41"/>
      <c r="AM9" s="41"/>
      <c r="AN9" s="41"/>
      <c r="AO9" s="41"/>
      <c r="AP9" s="41"/>
      <c r="AQ9" s="41"/>
      <c r="AR9" s="41"/>
      <c r="AS9" s="102">
        <f t="shared" si="4"/>
        <v>4</v>
      </c>
      <c r="AT9" s="41"/>
      <c r="AU9" s="41"/>
      <c r="AV9" s="41"/>
      <c r="AW9" s="41"/>
      <c r="AX9" s="79"/>
      <c r="AY9" s="79"/>
      <c r="AZ9" s="41"/>
      <c r="BA9" s="41"/>
      <c r="BB9" s="79"/>
    </row>
    <row r="10" spans="2:54" ht="23.25" customHeight="1" x14ac:dyDescent="0.2">
      <c r="B10" s="90">
        <v>8</v>
      </c>
      <c r="C10" s="91" t="s">
        <v>174</v>
      </c>
      <c r="D10" s="54">
        <v>6</v>
      </c>
      <c r="E10" s="54">
        <v>5</v>
      </c>
      <c r="F10" s="84">
        <f>D10+E10</f>
        <v>11</v>
      </c>
      <c r="G10" s="98">
        <f>'REV. PAREDE - CER.'!R1</f>
        <v>4.1134325</v>
      </c>
      <c r="H10" s="101">
        <f>'REV. PAREDE - CER.'!AH1</f>
        <v>1.7775374999999998</v>
      </c>
      <c r="I10" s="94"/>
      <c r="J10" s="75"/>
      <c r="K10" s="49"/>
      <c r="L10" s="49"/>
      <c r="M10" s="49"/>
      <c r="N10" s="49"/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148">
        <f t="shared" ref="Y10:AH20" si="7">$F10</f>
        <v>11</v>
      </c>
      <c r="Z10" s="148">
        <f t="shared" si="7"/>
        <v>11</v>
      </c>
      <c r="AA10" s="148">
        <f t="shared" si="7"/>
        <v>11</v>
      </c>
      <c r="AB10" s="148">
        <f t="shared" si="7"/>
        <v>11</v>
      </c>
      <c r="AC10" s="49"/>
      <c r="AD10" s="49"/>
      <c r="AE10" s="77"/>
      <c r="AF10" s="73"/>
      <c r="AG10" s="78"/>
      <c r="AH10" s="41"/>
      <c r="AI10" s="41"/>
      <c r="AJ10" s="78"/>
      <c r="AK10" s="41"/>
      <c r="AL10" s="41"/>
      <c r="AM10" s="41"/>
      <c r="AN10" s="41"/>
      <c r="AO10" s="41"/>
      <c r="AP10" s="41"/>
      <c r="AQ10" s="41"/>
      <c r="AR10" s="41"/>
      <c r="AS10" s="102">
        <f t="shared" si="4"/>
        <v>11</v>
      </c>
      <c r="AT10" s="102">
        <f t="shared" si="4"/>
        <v>11</v>
      </c>
      <c r="AU10" s="41"/>
      <c r="AV10" s="41"/>
      <c r="AW10" s="41"/>
      <c r="AX10" s="79"/>
      <c r="AY10" s="79"/>
      <c r="AZ10" s="41"/>
      <c r="BA10" s="41"/>
      <c r="BB10" s="79"/>
    </row>
    <row r="11" spans="2:54" ht="23.25" customHeight="1" x14ac:dyDescent="0.2">
      <c r="B11" s="90">
        <v>9</v>
      </c>
      <c r="C11" s="91" t="s">
        <v>175</v>
      </c>
      <c r="D11" s="54">
        <v>4</v>
      </c>
      <c r="E11" s="54">
        <v>2</v>
      </c>
      <c r="F11" s="84">
        <f>D11+E11</f>
        <v>6</v>
      </c>
      <c r="G11" s="98">
        <f>'PEDRAS - BANC. DIV.'!R1</f>
        <v>1.0715803125000001</v>
      </c>
      <c r="H11" s="101">
        <f>'PEDRAS - BANC. DIV.'!AH1</f>
        <v>0.83437312499999994</v>
      </c>
      <c r="I11" s="94"/>
      <c r="J11" s="75"/>
      <c r="K11" s="49"/>
      <c r="L11" s="49"/>
      <c r="M11" s="49"/>
      <c r="N11" s="49"/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148">
        <f t="shared" si="7"/>
        <v>6</v>
      </c>
      <c r="AD11" s="49"/>
      <c r="AE11" s="77"/>
      <c r="AF11" s="73"/>
      <c r="AG11" s="78"/>
      <c r="AH11" s="41"/>
      <c r="AI11" s="41"/>
      <c r="AJ11" s="78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102">
        <f t="shared" si="4"/>
        <v>6</v>
      </c>
      <c r="AV11" s="41"/>
      <c r="AW11" s="41"/>
      <c r="AX11" s="79"/>
      <c r="AY11" s="79"/>
      <c r="AZ11" s="41"/>
      <c r="BA11" s="41"/>
      <c r="BB11" s="79"/>
    </row>
    <row r="12" spans="2:54" ht="23.25" customHeight="1" x14ac:dyDescent="0.2">
      <c r="B12" s="90">
        <v>10</v>
      </c>
      <c r="C12" s="91" t="s">
        <v>181</v>
      </c>
      <c r="D12" s="54">
        <v>3</v>
      </c>
      <c r="E12" s="54">
        <v>2</v>
      </c>
      <c r="F12" s="84">
        <f>D12+E12</f>
        <v>5</v>
      </c>
      <c r="G12" s="98">
        <f>ESQUAD!R1</f>
        <v>1.0944258333333332</v>
      </c>
      <c r="H12" s="101">
        <f>ESQUAD!AQ1</f>
        <v>0.85221333333333338</v>
      </c>
      <c r="I12" s="94"/>
      <c r="J12" s="75"/>
      <c r="K12" s="49"/>
      <c r="L12" s="49"/>
      <c r="M12" s="49"/>
      <c r="N12" s="49"/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152">
        <f t="shared" si="7"/>
        <v>5</v>
      </c>
      <c r="AE12" s="77"/>
      <c r="AF12" s="73"/>
      <c r="AG12" s="78"/>
      <c r="AH12" s="41"/>
      <c r="AI12" s="41"/>
      <c r="AJ12" s="78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102">
        <f t="shared" si="4"/>
        <v>5</v>
      </c>
      <c r="AW12" s="79"/>
      <c r="AX12" s="79"/>
      <c r="AY12" s="79"/>
      <c r="AZ12" s="41"/>
      <c r="BA12" s="41"/>
      <c r="BB12" s="79"/>
    </row>
    <row r="13" spans="2:54" ht="23.25" customHeight="1" x14ac:dyDescent="0.2">
      <c r="B13" s="90">
        <v>11</v>
      </c>
      <c r="C13" s="91" t="s">
        <v>103</v>
      </c>
      <c r="D13" s="54">
        <v>1</v>
      </c>
      <c r="E13" s="54">
        <v>1</v>
      </c>
      <c r="F13" s="84">
        <f t="shared" si="6"/>
        <v>2</v>
      </c>
      <c r="G13" s="98">
        <f>'PREP PINT.'!R1</f>
        <v>1.0445662499999999</v>
      </c>
      <c r="H13" s="101">
        <f>'PREP PINT.'!AH1</f>
        <v>0.67431000000000008</v>
      </c>
      <c r="I13" s="94"/>
      <c r="J13" s="75"/>
      <c r="K13" s="49"/>
      <c r="L13" s="49"/>
      <c r="M13" s="49"/>
      <c r="N13" s="49"/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152">
        <f t="shared" si="7"/>
        <v>2</v>
      </c>
      <c r="AE13" s="77"/>
      <c r="AF13" s="73"/>
      <c r="AG13" s="78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102">
        <f t="shared" si="4"/>
        <v>2</v>
      </c>
      <c r="AW13" s="79"/>
      <c r="AX13" s="79"/>
      <c r="AY13" s="79"/>
      <c r="AZ13" s="41"/>
      <c r="BA13" s="41"/>
      <c r="BB13" s="79"/>
    </row>
    <row r="14" spans="2:54" ht="23.25" customHeight="1" x14ac:dyDescent="0.2">
      <c r="B14" s="90">
        <v>12</v>
      </c>
      <c r="C14" s="91" t="s">
        <v>182</v>
      </c>
      <c r="D14" s="54">
        <v>1</v>
      </c>
      <c r="E14" s="54">
        <v>1</v>
      </c>
      <c r="F14" s="84">
        <f t="shared" si="6"/>
        <v>2</v>
      </c>
      <c r="G14" s="98">
        <f>'PREP PINT.'!R11</f>
        <v>0.32248125</v>
      </c>
      <c r="H14" s="101">
        <f>'PREP PINT.'!AH11</f>
        <v>0</v>
      </c>
      <c r="I14" s="94"/>
      <c r="J14" s="75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152">
        <f t="shared" si="7"/>
        <v>2</v>
      </c>
      <c r="AE14" s="77"/>
      <c r="AF14" s="73"/>
      <c r="AG14" s="78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102">
        <f t="shared" si="4"/>
        <v>2</v>
      </c>
      <c r="AW14" s="79"/>
      <c r="AX14" s="79"/>
      <c r="AY14" s="79"/>
      <c r="AZ14" s="41"/>
      <c r="BA14" s="41"/>
      <c r="BB14" s="79"/>
    </row>
    <row r="15" spans="2:54" ht="23.25" customHeight="1" x14ac:dyDescent="0.2">
      <c r="B15" s="90">
        <v>13</v>
      </c>
      <c r="C15" s="93" t="s">
        <v>120</v>
      </c>
      <c r="D15" s="53">
        <v>1</v>
      </c>
      <c r="E15" s="53">
        <v>1</v>
      </c>
      <c r="F15" s="84">
        <f>D15+E15</f>
        <v>2</v>
      </c>
      <c r="G15" s="98">
        <f>'IEP - CAB'!R1</f>
        <v>0.96497125000000006</v>
      </c>
      <c r="H15" s="101">
        <f>'IEP - CAB'!AH1</f>
        <v>1.07620625</v>
      </c>
      <c r="I15" s="94"/>
      <c r="J15" s="75"/>
      <c r="K15" s="49"/>
      <c r="L15" s="49"/>
      <c r="M15" s="49"/>
      <c r="N15" s="4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152">
        <f t="shared" si="7"/>
        <v>2</v>
      </c>
      <c r="AE15" s="77"/>
      <c r="AF15" s="73"/>
      <c r="AG15" s="78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102">
        <f t="shared" si="4"/>
        <v>2</v>
      </c>
      <c r="AW15" s="79"/>
      <c r="AX15" s="79"/>
      <c r="AY15" s="79"/>
      <c r="AZ15" s="41"/>
      <c r="BA15" s="41"/>
      <c r="BB15" s="79"/>
    </row>
    <row r="16" spans="2:54" ht="23.25" customHeight="1" x14ac:dyDescent="0.2">
      <c r="B16" s="90">
        <v>14</v>
      </c>
      <c r="C16" s="91" t="s">
        <v>13</v>
      </c>
      <c r="D16" s="54">
        <v>4</v>
      </c>
      <c r="E16" s="54"/>
      <c r="F16" s="84">
        <f>D16+E16</f>
        <v>4</v>
      </c>
      <c r="G16" s="98">
        <f>FORROS!R1</f>
        <v>1.0621923750000002</v>
      </c>
      <c r="H16" s="101">
        <f>FORROS!AH1</f>
        <v>0.50286796875000006</v>
      </c>
      <c r="I16" s="94"/>
      <c r="J16" s="75"/>
      <c r="K16" s="49"/>
      <c r="L16" s="49"/>
      <c r="M16" s="49"/>
      <c r="N16" s="4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151">
        <f t="shared" si="7"/>
        <v>4</v>
      </c>
      <c r="AE16" s="77"/>
      <c r="AF16" s="73"/>
      <c r="AG16" s="78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102">
        <f t="shared" si="4"/>
        <v>4</v>
      </c>
      <c r="AW16" s="41"/>
      <c r="AX16" s="41"/>
      <c r="AY16" s="41"/>
      <c r="AZ16" s="41"/>
      <c r="BA16" s="41"/>
      <c r="BB16" s="79"/>
    </row>
    <row r="17" spans="2:54" ht="23.25" customHeight="1" x14ac:dyDescent="0.2">
      <c r="B17" s="92">
        <v>15</v>
      </c>
      <c r="C17" s="91" t="s">
        <v>190</v>
      </c>
      <c r="D17" s="53">
        <v>1</v>
      </c>
      <c r="E17" s="53">
        <v>1</v>
      </c>
      <c r="F17" s="104">
        <f>D17+E17</f>
        <v>2</v>
      </c>
      <c r="G17" s="98">
        <f>PINT!R1</f>
        <v>1.0037337499999999</v>
      </c>
      <c r="H17" s="101">
        <f>PINT!AH1</f>
        <v>0.46189000000000002</v>
      </c>
      <c r="I17" s="94"/>
      <c r="J17" s="75"/>
      <c r="K17" s="49"/>
      <c r="L17" s="49"/>
      <c r="M17" s="49"/>
      <c r="N17" s="4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152">
        <f t="shared" si="7"/>
        <v>2</v>
      </c>
      <c r="AF17" s="73"/>
      <c r="AG17" s="78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102">
        <f t="shared" si="4"/>
        <v>2</v>
      </c>
      <c r="AX17" s="41"/>
      <c r="AY17" s="41"/>
      <c r="AZ17" s="41"/>
      <c r="BA17" s="41"/>
      <c r="BB17" s="79"/>
    </row>
    <row r="18" spans="2:54" ht="23.25" customHeight="1" x14ac:dyDescent="0.2">
      <c r="B18" s="90">
        <v>16</v>
      </c>
      <c r="C18" s="93" t="s">
        <v>121</v>
      </c>
      <c r="D18" s="54">
        <v>2</v>
      </c>
      <c r="E18" s="54">
        <v>2</v>
      </c>
      <c r="F18" s="84">
        <f t="shared" ref="F18:F21" si="8">D18+E18</f>
        <v>4</v>
      </c>
      <c r="G18" s="98">
        <f>'IEP - LUM.'!R1</f>
        <v>0.79100000000000004</v>
      </c>
      <c r="H18" s="101">
        <f>'IEP - LUM.'!AH1</f>
        <v>0.51981250000000001</v>
      </c>
      <c r="I18" s="94"/>
      <c r="J18" s="75"/>
      <c r="K18" s="49"/>
      <c r="L18" s="49"/>
      <c r="M18" s="49"/>
      <c r="N18" s="4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152">
        <f t="shared" si="7"/>
        <v>4</v>
      </c>
      <c r="AF18" s="73"/>
      <c r="AG18" s="78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102">
        <f t="shared" si="4"/>
        <v>4</v>
      </c>
      <c r="AX18" s="41"/>
      <c r="AY18" s="41"/>
      <c r="AZ18" s="41"/>
      <c r="BA18" s="41"/>
      <c r="BB18" s="79"/>
    </row>
    <row r="19" spans="2:54" ht="23.25" customHeight="1" x14ac:dyDescent="0.2">
      <c r="B19" s="90">
        <v>17</v>
      </c>
      <c r="C19" s="93" t="s">
        <v>123</v>
      </c>
      <c r="D19" s="54">
        <v>1</v>
      </c>
      <c r="E19" s="54">
        <v>1</v>
      </c>
      <c r="F19" s="84">
        <f>D19+E19</f>
        <v>2</v>
      </c>
      <c r="G19" s="98">
        <f>'IEP-ACAB'!R1</f>
        <v>0.75975000000000004</v>
      </c>
      <c r="H19" s="101">
        <f>'IEP-ACAB'!AO1</f>
        <v>0.454625</v>
      </c>
      <c r="I19" s="94"/>
      <c r="J19" s="75"/>
      <c r="K19" s="49"/>
      <c r="L19" s="49"/>
      <c r="M19" s="49"/>
      <c r="N19" s="4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152">
        <f t="shared" si="7"/>
        <v>2</v>
      </c>
      <c r="AF19" s="73"/>
      <c r="AG19" s="78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102">
        <f t="shared" si="4"/>
        <v>2</v>
      </c>
      <c r="AX19" s="41"/>
      <c r="AY19" s="41"/>
      <c r="AZ19" s="41"/>
      <c r="BA19" s="41"/>
      <c r="BB19" s="79"/>
    </row>
    <row r="20" spans="2:54" ht="23.25" customHeight="1" x14ac:dyDescent="0.2">
      <c r="B20" s="90">
        <v>18</v>
      </c>
      <c r="C20" s="91" t="s">
        <v>114</v>
      </c>
      <c r="D20" s="54">
        <v>4</v>
      </c>
      <c r="E20" s="54">
        <v>2</v>
      </c>
      <c r="F20" s="84">
        <f t="shared" si="8"/>
        <v>6</v>
      </c>
      <c r="G20" s="98">
        <f>EQ.SAN.!R1</f>
        <v>2.962421875</v>
      </c>
      <c r="H20" s="101">
        <f>EQ.SAN.!AN1</f>
        <v>1.1160937499999999</v>
      </c>
      <c r="I20" s="94"/>
      <c r="J20" s="75"/>
      <c r="K20" s="49"/>
      <c r="L20" s="49"/>
      <c r="M20" s="49"/>
      <c r="N20" s="4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77"/>
      <c r="AF20" s="73"/>
      <c r="AG20" s="151">
        <f t="shared" si="7"/>
        <v>6</v>
      </c>
      <c r="AH20" s="148">
        <f t="shared" si="7"/>
        <v>6</v>
      </c>
      <c r="AI20" s="148">
        <f t="shared" ref="AG20:AI21" si="9">$F20</f>
        <v>6</v>
      </c>
      <c r="AJ20" s="41"/>
      <c r="AK20" s="41"/>
      <c r="AL20" s="41"/>
      <c r="AM20" s="41"/>
      <c r="AN20" s="41"/>
      <c r="AO20" s="41"/>
      <c r="AP20" s="41"/>
      <c r="AQ20" s="41"/>
      <c r="AR20" s="41"/>
      <c r="AS20" s="41"/>
      <c r="AT20" s="41"/>
      <c r="AU20" s="41"/>
      <c r="AV20" s="41"/>
      <c r="AW20" s="41"/>
      <c r="AX20" s="102">
        <f t="shared" si="4"/>
        <v>6</v>
      </c>
      <c r="AY20" s="79"/>
      <c r="AZ20" s="41"/>
      <c r="BA20" s="41"/>
      <c r="BB20" s="79"/>
    </row>
    <row r="21" spans="2:54" ht="23.25" customHeight="1" thickBot="1" x14ac:dyDescent="0.25">
      <c r="B21" s="139">
        <v>19</v>
      </c>
      <c r="C21" s="140" t="s">
        <v>15</v>
      </c>
      <c r="D21" s="141"/>
      <c r="E21" s="141">
        <v>2</v>
      </c>
      <c r="F21" s="142">
        <f t="shared" si="8"/>
        <v>2</v>
      </c>
      <c r="G21" s="143">
        <f>LIMPEZA!R1</f>
        <v>3.2985724999999997</v>
      </c>
      <c r="H21" s="144">
        <f>LIMPEZA!AH1</f>
        <v>1.5308474999999999</v>
      </c>
      <c r="I21" s="94"/>
      <c r="J21" s="134"/>
      <c r="K21" s="135"/>
      <c r="L21" s="135"/>
      <c r="M21" s="135"/>
      <c r="N21" s="135"/>
      <c r="O21" s="135"/>
      <c r="P21" s="135"/>
      <c r="Q21" s="135"/>
      <c r="R21" s="135"/>
      <c r="S21" s="135"/>
      <c r="T21" s="135"/>
      <c r="U21" s="135"/>
      <c r="V21" s="135"/>
      <c r="W21" s="135"/>
      <c r="X21" s="135"/>
      <c r="Y21" s="135"/>
      <c r="Z21" s="135"/>
      <c r="AA21" s="135"/>
      <c r="AB21" s="135"/>
      <c r="AC21" s="135"/>
      <c r="AD21" s="135"/>
      <c r="AE21" s="138"/>
      <c r="AF21" s="73"/>
      <c r="AG21" s="154">
        <f t="shared" si="9"/>
        <v>2</v>
      </c>
      <c r="AH21" s="149">
        <f t="shared" si="9"/>
        <v>2</v>
      </c>
      <c r="AI21" s="149">
        <f t="shared" si="9"/>
        <v>2</v>
      </c>
      <c r="AJ21" s="136"/>
      <c r="AK21" s="136"/>
      <c r="AL21" s="136"/>
      <c r="AM21" s="136"/>
      <c r="AN21" s="136"/>
      <c r="AO21" s="136"/>
      <c r="AP21" s="136"/>
      <c r="AQ21" s="136"/>
      <c r="AR21" s="136"/>
      <c r="AS21" s="136"/>
      <c r="AT21" s="136"/>
      <c r="AU21" s="136"/>
      <c r="AV21" s="136"/>
      <c r="AW21" s="150">
        <f t="shared" si="4"/>
        <v>2</v>
      </c>
      <c r="AX21" s="150">
        <f t="shared" si="4"/>
        <v>2</v>
      </c>
      <c r="AY21" s="136"/>
      <c r="AZ21" s="136"/>
      <c r="BA21" s="136"/>
      <c r="BB21" s="137"/>
    </row>
    <row r="22" spans="2:54" ht="23.25" customHeight="1" thickTop="1" x14ac:dyDescent="0.2">
      <c r="B22" s="129"/>
      <c r="C22" s="130" t="s">
        <v>80</v>
      </c>
      <c r="D22" s="131"/>
      <c r="E22" s="131"/>
      <c r="F22" s="132"/>
      <c r="G22" s="133"/>
      <c r="H22" s="133"/>
      <c r="I22" s="94"/>
      <c r="J22" s="128"/>
      <c r="K22" s="48"/>
      <c r="L22" s="48"/>
      <c r="M22" s="48"/>
      <c r="N22" s="48"/>
      <c r="O22" s="48"/>
      <c r="P22" s="48"/>
      <c r="Q22" s="48"/>
      <c r="R22" s="48"/>
      <c r="S22" s="48"/>
      <c r="T22" s="48"/>
      <c r="U22" s="48"/>
      <c r="V22" s="48"/>
      <c r="W22" s="48"/>
      <c r="X22" s="48"/>
      <c r="Y22" s="48"/>
      <c r="Z22" s="48"/>
      <c r="AA22" s="48"/>
      <c r="AB22" s="48"/>
      <c r="AC22" s="48"/>
      <c r="AD22" s="48"/>
      <c r="AE22" s="82"/>
      <c r="AF22" s="73"/>
      <c r="AG22" s="85"/>
      <c r="AH22" s="40"/>
      <c r="AI22" s="40"/>
      <c r="AJ22" s="40"/>
      <c r="AK22" s="40"/>
      <c r="AL22" s="40"/>
      <c r="AM22" s="40"/>
      <c r="AN22" s="40"/>
      <c r="AO22" s="40"/>
      <c r="AP22" s="40"/>
      <c r="AQ22" s="40"/>
      <c r="AR22" s="40"/>
      <c r="AS22" s="40"/>
      <c r="AT22" s="40"/>
      <c r="AU22" s="40"/>
      <c r="AV22" s="40"/>
      <c r="AW22" s="40"/>
      <c r="AX22" s="40"/>
      <c r="AY22" s="40"/>
      <c r="AZ22" s="40"/>
      <c r="BA22" s="40"/>
      <c r="BB22" s="86"/>
    </row>
    <row r="23" spans="2:54" ht="24" customHeight="1" x14ac:dyDescent="0.2">
      <c r="B23" s="88"/>
      <c r="C23" s="89" t="s">
        <v>14</v>
      </c>
      <c r="D23" s="29"/>
      <c r="E23" s="29"/>
      <c r="F23" s="30"/>
      <c r="G23" s="87"/>
      <c r="H23" s="87"/>
      <c r="I23" s="94"/>
      <c r="J23" s="145"/>
      <c r="K23" s="145"/>
      <c r="L23" s="145"/>
      <c r="M23" s="145"/>
      <c r="N23" s="145"/>
      <c r="O23" s="145"/>
      <c r="P23" s="145"/>
      <c r="Q23" s="145"/>
      <c r="R23" s="145"/>
      <c r="S23" s="145"/>
      <c r="T23" s="145"/>
      <c r="U23" s="145"/>
      <c r="V23" s="145"/>
      <c r="W23" s="145"/>
      <c r="X23" s="145"/>
      <c r="Y23" s="145"/>
      <c r="Z23" s="145"/>
      <c r="AA23" s="145"/>
      <c r="AB23" s="145"/>
      <c r="AC23" s="145"/>
      <c r="AD23" s="145"/>
      <c r="AE23" s="145"/>
      <c r="AF23" s="73"/>
      <c r="AG23" s="145"/>
      <c r="AH23" s="145"/>
      <c r="AI23" s="145"/>
      <c r="AJ23" s="145"/>
      <c r="AK23" s="145"/>
      <c r="AL23" s="145"/>
      <c r="AM23" s="145"/>
      <c r="AN23" s="145"/>
      <c r="AO23" s="145"/>
      <c r="AP23" s="145"/>
      <c r="AQ23" s="145"/>
      <c r="AR23" s="145"/>
      <c r="AS23" s="145"/>
      <c r="AT23" s="145"/>
      <c r="AU23" s="145"/>
      <c r="AV23" s="145"/>
      <c r="AW23" s="145"/>
      <c r="AX23" s="145"/>
      <c r="AY23" s="145"/>
      <c r="AZ23" s="145"/>
      <c r="BA23" s="145"/>
      <c r="BB23" s="145"/>
    </row>
    <row r="24" spans="2:54" ht="23.25" customHeight="1" x14ac:dyDescent="0.2">
      <c r="B24" s="88"/>
      <c r="C24" s="89" t="s">
        <v>0</v>
      </c>
      <c r="D24" s="29"/>
      <c r="E24" s="29"/>
      <c r="F24" s="30"/>
      <c r="G24" s="87"/>
      <c r="H24" s="87"/>
      <c r="I24" s="94"/>
      <c r="J24" s="128"/>
      <c r="K24" s="49"/>
      <c r="L24" s="49"/>
      <c r="M24" s="49"/>
      <c r="N24" s="4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77"/>
      <c r="AF24" s="73"/>
      <c r="AG24" s="78"/>
      <c r="AH24" s="41"/>
      <c r="AI24" s="41"/>
      <c r="AJ24" s="41"/>
      <c r="AK24" s="41"/>
      <c r="AL24" s="41"/>
      <c r="AM24" s="41"/>
      <c r="AN24" s="41"/>
      <c r="AO24" s="41"/>
      <c r="AP24" s="41"/>
      <c r="AQ24" s="41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79"/>
    </row>
    <row r="25" spans="2:54" ht="23.25" customHeight="1" x14ac:dyDescent="0.2">
      <c r="B25" s="88"/>
      <c r="C25" s="89" t="s">
        <v>16</v>
      </c>
      <c r="D25" s="29"/>
      <c r="E25" s="29"/>
      <c r="F25" s="30"/>
      <c r="G25" s="87"/>
      <c r="H25" s="87"/>
      <c r="I25" s="94"/>
      <c r="J25" s="75"/>
      <c r="K25" s="49"/>
      <c r="L25" s="49"/>
      <c r="M25" s="49"/>
      <c r="N25" s="4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77"/>
      <c r="AF25" s="73"/>
      <c r="AG25" s="78"/>
      <c r="AH25" s="41"/>
      <c r="AI25" s="41"/>
      <c r="AJ25" s="41"/>
      <c r="AK25" s="41"/>
      <c r="AL25" s="41"/>
      <c r="AM25" s="41"/>
      <c r="AN25" s="41"/>
      <c r="AO25" s="41"/>
      <c r="AP25" s="41"/>
      <c r="AQ25" s="41"/>
      <c r="AR25" s="41"/>
      <c r="AS25" s="41"/>
      <c r="AT25" s="41"/>
      <c r="AU25" s="41"/>
      <c r="AV25" s="41"/>
      <c r="AW25" s="41"/>
      <c r="AX25" s="41"/>
      <c r="AY25" s="41"/>
      <c r="AZ25" s="41"/>
      <c r="BA25" s="41"/>
      <c r="BB25" s="153"/>
    </row>
    <row r="26" spans="2:54" ht="23.25" customHeight="1" x14ac:dyDescent="0.2">
      <c r="B26" s="88"/>
      <c r="C26" s="89" t="s">
        <v>1</v>
      </c>
      <c r="D26" s="29"/>
      <c r="E26" s="29"/>
      <c r="F26" s="30"/>
      <c r="G26" s="87"/>
      <c r="H26" s="87"/>
      <c r="I26" s="94"/>
      <c r="J26" s="128"/>
      <c r="K26" s="128"/>
      <c r="L26" s="49"/>
      <c r="M26" s="49"/>
      <c r="N26" s="4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77"/>
      <c r="AF26" s="73"/>
      <c r="AG26" s="78"/>
      <c r="AH26" s="41"/>
      <c r="AI26" s="41"/>
      <c r="AJ26" s="41"/>
      <c r="AK26" s="41"/>
      <c r="AL26" s="41"/>
      <c r="AM26" s="41"/>
      <c r="AN26" s="41"/>
      <c r="AO26" s="41"/>
      <c r="AP26" s="41"/>
      <c r="AQ26" s="41"/>
      <c r="AR26" s="41"/>
      <c r="AS26" s="41"/>
      <c r="AT26" s="41"/>
      <c r="AU26" s="41"/>
      <c r="AV26" s="41"/>
      <c r="AW26" s="41"/>
      <c r="AX26" s="41"/>
      <c r="AY26" s="41"/>
      <c r="AZ26" s="41"/>
      <c r="BA26" s="41"/>
      <c r="BB26" s="79"/>
    </row>
    <row r="27" spans="2:54" ht="24" customHeight="1" x14ac:dyDescent="0.2">
      <c r="B27" s="88"/>
      <c r="C27" s="89" t="s">
        <v>81</v>
      </c>
      <c r="D27" s="29"/>
      <c r="E27" s="29"/>
      <c r="F27" s="59" t="s">
        <v>126</v>
      </c>
      <c r="G27" s="87">
        <f>SUM(G3:G21)</f>
        <v>43.940687081617959</v>
      </c>
      <c r="H27" s="87">
        <f>SUM(H3:H21)</f>
        <v>23.816152274680736</v>
      </c>
      <c r="I27" s="94"/>
      <c r="J27" s="145"/>
      <c r="K27" s="145"/>
      <c r="L27" s="145"/>
      <c r="M27" s="145"/>
      <c r="N27" s="145"/>
      <c r="O27" s="145"/>
      <c r="P27" s="145"/>
      <c r="Q27" s="145"/>
      <c r="R27" s="145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  <c r="AF27" s="73"/>
      <c r="AG27" s="145"/>
      <c r="AH27" s="145"/>
      <c r="AI27" s="145"/>
      <c r="AJ27" s="145"/>
      <c r="AK27" s="145"/>
      <c r="AL27" s="145"/>
      <c r="AM27" s="145"/>
      <c r="AN27" s="145"/>
      <c r="AO27" s="145"/>
      <c r="AP27" s="145"/>
      <c r="AQ27" s="145"/>
      <c r="AR27" s="145"/>
      <c r="AS27" s="145"/>
      <c r="AT27" s="145"/>
      <c r="AU27" s="145"/>
      <c r="AV27" s="145"/>
      <c r="AW27" s="145"/>
      <c r="AX27" s="145"/>
      <c r="AY27" s="145"/>
      <c r="AZ27" s="145"/>
      <c r="BA27" s="145"/>
      <c r="BB27" s="145"/>
    </row>
    <row r="28" spans="2:54" ht="23.25" customHeight="1" x14ac:dyDescent="0.2">
      <c r="C28" s="43"/>
      <c r="F28" s="60" t="s">
        <v>115</v>
      </c>
      <c r="G28" s="96">
        <f>G27/22</f>
        <v>1.9973039582553618</v>
      </c>
      <c r="H28" s="96">
        <f>H27/22</f>
        <v>1.0825523761218516</v>
      </c>
      <c r="I28" s="94"/>
      <c r="J28" s="81">
        <f t="shared" ref="J28:AE28" si="10">SUM(J3:J27)</f>
        <v>13</v>
      </c>
      <c r="K28" s="81">
        <f t="shared" si="10"/>
        <v>13</v>
      </c>
      <c r="L28" s="81">
        <f t="shared" si="10"/>
        <v>15</v>
      </c>
      <c r="M28" s="81">
        <f t="shared" si="10"/>
        <v>15</v>
      </c>
      <c r="N28" s="81">
        <f t="shared" si="10"/>
        <v>15</v>
      </c>
      <c r="O28" s="81">
        <f t="shared" si="10"/>
        <v>15</v>
      </c>
      <c r="P28" s="81">
        <f t="shared" si="10"/>
        <v>15</v>
      </c>
      <c r="Q28" s="81">
        <f t="shared" si="10"/>
        <v>15</v>
      </c>
      <c r="R28" s="81">
        <f t="shared" si="10"/>
        <v>15</v>
      </c>
      <c r="S28" s="81">
        <f t="shared" si="10"/>
        <v>13</v>
      </c>
      <c r="T28" s="81">
        <f t="shared" si="10"/>
        <v>13</v>
      </c>
      <c r="U28" s="81">
        <f t="shared" si="10"/>
        <v>10</v>
      </c>
      <c r="V28" s="81">
        <f t="shared" si="10"/>
        <v>10</v>
      </c>
      <c r="W28" s="81">
        <f t="shared" si="10"/>
        <v>10</v>
      </c>
      <c r="X28" s="81">
        <f t="shared" si="10"/>
        <v>4</v>
      </c>
      <c r="Y28" s="81">
        <f t="shared" si="10"/>
        <v>15</v>
      </c>
      <c r="Z28" s="81">
        <f t="shared" si="10"/>
        <v>11</v>
      </c>
      <c r="AA28" s="81">
        <f t="shared" si="10"/>
        <v>11</v>
      </c>
      <c r="AB28" s="81">
        <f t="shared" si="10"/>
        <v>11</v>
      </c>
      <c r="AC28" s="81">
        <f t="shared" si="10"/>
        <v>6</v>
      </c>
      <c r="AD28" s="81">
        <f t="shared" si="10"/>
        <v>15</v>
      </c>
      <c r="AE28" s="81">
        <f t="shared" si="10"/>
        <v>8</v>
      </c>
      <c r="AF28" s="73"/>
      <c r="AG28" s="81">
        <f t="shared" ref="AG28:BB28" si="11">SUM(AG3:AG27)</f>
        <v>8</v>
      </c>
      <c r="AH28" s="81">
        <f t="shared" si="11"/>
        <v>8</v>
      </c>
      <c r="AI28" s="81">
        <f t="shared" si="11"/>
        <v>8</v>
      </c>
      <c r="AJ28" s="81">
        <f t="shared" si="11"/>
        <v>13</v>
      </c>
      <c r="AK28" s="81">
        <f t="shared" si="11"/>
        <v>15</v>
      </c>
      <c r="AL28" s="81">
        <f t="shared" si="11"/>
        <v>15</v>
      </c>
      <c r="AM28" s="81">
        <f t="shared" si="11"/>
        <v>15</v>
      </c>
      <c r="AN28" s="81">
        <f t="shared" si="11"/>
        <v>10</v>
      </c>
      <c r="AO28" s="81">
        <f t="shared" si="11"/>
        <v>10</v>
      </c>
      <c r="AP28" s="81">
        <f t="shared" si="11"/>
        <v>10</v>
      </c>
      <c r="AQ28" s="81">
        <f t="shared" si="11"/>
        <v>10</v>
      </c>
      <c r="AR28" s="81">
        <f t="shared" si="11"/>
        <v>10</v>
      </c>
      <c r="AS28" s="81">
        <f t="shared" si="11"/>
        <v>15</v>
      </c>
      <c r="AT28" s="81">
        <f t="shared" si="11"/>
        <v>11</v>
      </c>
      <c r="AU28" s="81">
        <f t="shared" si="11"/>
        <v>6</v>
      </c>
      <c r="AV28" s="81">
        <f t="shared" si="11"/>
        <v>15</v>
      </c>
      <c r="AW28" s="81">
        <f t="shared" si="11"/>
        <v>10</v>
      </c>
      <c r="AX28" s="81">
        <f t="shared" si="11"/>
        <v>8</v>
      </c>
      <c r="AY28" s="81">
        <f t="shared" si="11"/>
        <v>0</v>
      </c>
      <c r="AZ28" s="81">
        <f t="shared" si="11"/>
        <v>0</v>
      </c>
      <c r="BA28" s="81">
        <f t="shared" si="11"/>
        <v>0</v>
      </c>
      <c r="BB28" s="83">
        <f t="shared" si="11"/>
        <v>0</v>
      </c>
    </row>
    <row r="29" spans="2:54" x14ac:dyDescent="0.2">
      <c r="I29" s="94"/>
      <c r="AF29" s="73"/>
    </row>
    <row r="30" spans="2:54" x14ac:dyDescent="0.2">
      <c r="B30" s="97">
        <v>15</v>
      </c>
      <c r="C30" s="97" t="s">
        <v>127</v>
      </c>
      <c r="I30" s="94"/>
      <c r="AF30" s="73"/>
    </row>
    <row r="31" spans="2:54" x14ac:dyDescent="0.2">
      <c r="B31" s="97">
        <v>8</v>
      </c>
      <c r="C31" s="97" t="s">
        <v>128</v>
      </c>
      <c r="I31" s="94"/>
      <c r="AF31" s="73"/>
    </row>
    <row r="32" spans="2:54" x14ac:dyDescent="0.2">
      <c r="I32" s="94"/>
      <c r="AF32" s="73"/>
    </row>
    <row r="33" spans="9:9" x14ac:dyDescent="0.2">
      <c r="I33" s="94"/>
    </row>
    <row r="34" spans="9:9" x14ac:dyDescent="0.2">
      <c r="I34" s="94"/>
    </row>
    <row r="35" spans="9:9" x14ac:dyDescent="0.2">
      <c r="I35" s="94"/>
    </row>
  </sheetData>
  <mergeCells count="1">
    <mergeCell ref="G1:H1"/>
  </mergeCells>
  <conditionalFormatting sqref="G28:XFD28">
    <cfRule type="cellIs" dxfId="1" priority="4" operator="greaterThan">
      <formula>$B$30</formula>
    </cfRule>
  </conditionalFormatting>
  <conditionalFormatting sqref="A28:E28">
    <cfRule type="cellIs" dxfId="0" priority="3" operator="greaterThan">
      <formula>$B$30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I117"/>
  <sheetViews>
    <sheetView showGridLines="0" workbookViewId="0">
      <selection activeCell="X6" sqref="X6"/>
    </sheetView>
  </sheetViews>
  <sheetFormatPr defaultRowHeight="12.75" x14ac:dyDescent="0.2"/>
  <cols>
    <col min="1" max="1" width="13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6.625" style="6" bestFit="1" customWidth="1"/>
    <col min="19" max="19" width="2.75" style="6" customWidth="1"/>
    <col min="20" max="20" width="9.125" style="6" customWidth="1"/>
    <col min="21" max="21" width="2.75" style="6" customWidth="1"/>
    <col min="22" max="22" width="13.37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4.75" style="9" bestFit="1" customWidth="1"/>
    <col min="27" max="27" width="3.25" style="9" bestFit="1" customWidth="1"/>
    <col min="28" max="29" width="4.75" style="9" bestFit="1" customWidth="1"/>
    <col min="30" max="30" width="2.75" style="6" customWidth="1"/>
    <col min="31" max="31" width="3.125" style="6" bestFit="1" customWidth="1"/>
    <col min="32" max="32" width="4.75" style="6" bestFit="1" customWidth="1"/>
    <col min="33" max="33" width="4.125" style="6" bestFit="1" customWidth="1"/>
    <col min="34" max="34" width="6.625" style="6" bestFit="1" customWidth="1"/>
    <col min="35" max="16384" width="9" style="6"/>
  </cols>
  <sheetData>
    <row r="1" spans="1:35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RESUMO!D11</f>
        <v>4</v>
      </c>
      <c r="L1" s="47" t="s">
        <v>23</v>
      </c>
      <c r="M1" s="23">
        <f>RESUMO!E11</f>
        <v>2</v>
      </c>
      <c r="O1" s="24" t="s">
        <v>24</v>
      </c>
      <c r="P1" s="25">
        <f>SUM(H:H)</f>
        <v>8.5726425000000006</v>
      </c>
      <c r="Q1" s="26" t="s">
        <v>41</v>
      </c>
      <c r="R1" s="27">
        <f>P1/h_por_dia</f>
        <v>1.0715803125000001</v>
      </c>
      <c r="V1" s="7" t="s">
        <v>129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6.6749849999999995</v>
      </c>
      <c r="AG1" s="26" t="s">
        <v>41</v>
      </c>
      <c r="AH1" s="27">
        <f>AF1/h_por_dia</f>
        <v>0.83437312499999994</v>
      </c>
    </row>
    <row r="2" spans="1:35" ht="14.25" x14ac:dyDescent="0.2">
      <c r="A2" s="1" t="s">
        <v>100</v>
      </c>
      <c r="B2" s="15"/>
      <c r="C2" s="2"/>
      <c r="E2" s="17"/>
      <c r="F2" s="17"/>
      <c r="G2" s="17"/>
      <c r="H2" s="17"/>
      <c r="J2" s="19"/>
      <c r="K2" s="19"/>
      <c r="T2"/>
      <c r="V2" s="1" t="s">
        <v>100</v>
      </c>
      <c r="W2" s="15"/>
      <c r="X2" s="2"/>
      <c r="Z2" s="17"/>
      <c r="AA2" s="17"/>
      <c r="AB2" s="17"/>
      <c r="AC2" s="17"/>
      <c r="AI2" s="9"/>
    </row>
    <row r="3" spans="1:35" ht="14.25" x14ac:dyDescent="0.2">
      <c r="A3" s="3" t="s">
        <v>22</v>
      </c>
      <c r="B3" s="11">
        <v>1.405</v>
      </c>
      <c r="C3" s="33">
        <v>22.29</v>
      </c>
      <c r="E3" s="18">
        <f>C3*B3</f>
        <v>31.317450000000001</v>
      </c>
      <c r="F3" s="12">
        <f>$K$1</f>
        <v>4</v>
      </c>
      <c r="G3" s="18">
        <f>E3/F3</f>
        <v>7.8293625000000002</v>
      </c>
      <c r="H3" s="18">
        <f>LARGE(G3:G4,1)</f>
        <v>7.8293625000000002</v>
      </c>
      <c r="T3"/>
      <c r="V3" s="3" t="s">
        <v>22</v>
      </c>
      <c r="W3" s="11">
        <v>1.405</v>
      </c>
      <c r="X3" s="33">
        <v>14.38</v>
      </c>
      <c r="Z3" s="18">
        <f>X3*W3</f>
        <v>20.203900000000001</v>
      </c>
      <c r="AA3" s="12">
        <f>$K$1</f>
        <v>4</v>
      </c>
      <c r="AB3" s="18">
        <f>Z3/AA3</f>
        <v>5.0509750000000002</v>
      </c>
      <c r="AC3" s="18">
        <f>LARGE(AB3:AB4,1)</f>
        <v>5.0509750000000002</v>
      </c>
    </row>
    <row r="4" spans="1:35" x14ac:dyDescent="0.2">
      <c r="A4" s="3" t="s">
        <v>23</v>
      </c>
      <c r="B4" s="11">
        <v>0.70199999999999996</v>
      </c>
      <c r="C4" s="33">
        <v>22.29</v>
      </c>
      <c r="E4" s="18">
        <f>C4*B4</f>
        <v>15.647579999999998</v>
      </c>
      <c r="F4" s="12">
        <f>$M$1</f>
        <v>2</v>
      </c>
      <c r="G4" s="18">
        <f>E4/F4</f>
        <v>7.8237899999999989</v>
      </c>
      <c r="H4" s="18"/>
      <c r="V4" s="3" t="s">
        <v>23</v>
      </c>
      <c r="W4" s="11">
        <v>0.70199999999999996</v>
      </c>
      <c r="X4" s="33">
        <v>14.38</v>
      </c>
      <c r="Z4" s="18">
        <f>X4*W4</f>
        <v>10.094759999999999</v>
      </c>
      <c r="AA4" s="12">
        <f>$M$1</f>
        <v>2</v>
      </c>
      <c r="AB4" s="18">
        <f>Z4/AA4</f>
        <v>5.0473799999999995</v>
      </c>
      <c r="AC4" s="18"/>
    </row>
    <row r="5" spans="1:35" x14ac:dyDescent="0.2">
      <c r="A5" s="1" t="s">
        <v>101</v>
      </c>
      <c r="B5" s="15"/>
      <c r="C5" s="15"/>
      <c r="E5" s="17"/>
      <c r="F5" s="17"/>
      <c r="G5" s="17"/>
      <c r="H5" s="17"/>
      <c r="V5" s="1" t="s">
        <v>101</v>
      </c>
      <c r="W5" s="15"/>
      <c r="X5" s="15"/>
      <c r="Z5" s="17"/>
      <c r="AA5" s="17"/>
      <c r="AB5" s="17"/>
      <c r="AC5" s="17"/>
    </row>
    <row r="6" spans="1:35" x14ac:dyDescent="0.2">
      <c r="A6" s="3" t="s">
        <v>22</v>
      </c>
      <c r="B6" s="11">
        <v>2.73</v>
      </c>
      <c r="C6" s="34">
        <v>0</v>
      </c>
      <c r="E6" s="18">
        <f>C6*B6</f>
        <v>0</v>
      </c>
      <c r="F6" s="12">
        <f>$K$1</f>
        <v>4</v>
      </c>
      <c r="G6" s="18">
        <f>E6/F6</f>
        <v>0</v>
      </c>
      <c r="H6" s="18">
        <f>LARGE(G6:G7,1)</f>
        <v>0</v>
      </c>
      <c r="V6" s="3" t="s">
        <v>22</v>
      </c>
      <c r="W6" s="11">
        <v>2.73</v>
      </c>
      <c r="X6" s="34">
        <v>1</v>
      </c>
      <c r="Z6" s="18">
        <f>X6*W6</f>
        <v>2.73</v>
      </c>
      <c r="AA6" s="12">
        <f>$K$1</f>
        <v>4</v>
      </c>
      <c r="AB6" s="18">
        <f>Z6/AA6</f>
        <v>0.6825</v>
      </c>
      <c r="AC6" s="18">
        <f>LARGE(AB6:AB7,1)</f>
        <v>0.69699999999999995</v>
      </c>
    </row>
    <row r="7" spans="1:35" x14ac:dyDescent="0.2">
      <c r="A7" s="3" t="s">
        <v>23</v>
      </c>
      <c r="B7" s="11">
        <v>1.3939999999999999</v>
      </c>
      <c r="C7" s="34">
        <v>0</v>
      </c>
      <c r="E7" s="18">
        <f>C7*B7</f>
        <v>0</v>
      </c>
      <c r="F7" s="12">
        <f>$M$1</f>
        <v>2</v>
      </c>
      <c r="G7" s="18">
        <f>E7/F7</f>
        <v>0</v>
      </c>
      <c r="H7" s="18"/>
      <c r="V7" s="3" t="s">
        <v>23</v>
      </c>
      <c r="W7" s="11">
        <v>1.3939999999999999</v>
      </c>
      <c r="X7" s="34">
        <v>1</v>
      </c>
      <c r="Z7" s="18">
        <f>X7*W7</f>
        <v>1.3939999999999999</v>
      </c>
      <c r="AA7" s="12">
        <f>$M$1</f>
        <v>2</v>
      </c>
      <c r="AB7" s="18">
        <f>Z7/AA7</f>
        <v>0.69699999999999995</v>
      </c>
      <c r="AC7" s="18"/>
    </row>
    <row r="8" spans="1:35" x14ac:dyDescent="0.2">
      <c r="A8" s="1" t="s">
        <v>102</v>
      </c>
      <c r="B8" s="15"/>
      <c r="C8" s="15"/>
      <c r="E8" s="17"/>
      <c r="F8" s="17"/>
      <c r="G8" s="17"/>
      <c r="H8" s="17"/>
      <c r="T8" s="31"/>
      <c r="V8" s="1" t="s">
        <v>102</v>
      </c>
      <c r="W8" s="15"/>
      <c r="X8" s="15"/>
      <c r="Z8" s="17"/>
      <c r="AA8" s="17"/>
      <c r="AB8" s="17"/>
      <c r="AC8" s="17"/>
    </row>
    <row r="9" spans="1:35" x14ac:dyDescent="0.2">
      <c r="A9" s="3" t="s">
        <v>22</v>
      </c>
      <c r="B9" s="11">
        <v>1.94</v>
      </c>
      <c r="C9" s="34">
        <v>0</v>
      </c>
      <c r="E9" s="18">
        <f>C9*B9</f>
        <v>0</v>
      </c>
      <c r="F9" s="12">
        <f>$K$1</f>
        <v>4</v>
      </c>
      <c r="G9" s="18">
        <f>E9/F9</f>
        <v>0</v>
      </c>
      <c r="H9" s="18">
        <f>LARGE(G9:G10,1)</f>
        <v>0</v>
      </c>
      <c r="T9" s="31"/>
      <c r="V9" s="3" t="s">
        <v>22</v>
      </c>
      <c r="W9" s="11">
        <v>1.94</v>
      </c>
      <c r="X9" s="34">
        <v>1</v>
      </c>
      <c r="Z9" s="18">
        <f>X9*W9</f>
        <v>1.94</v>
      </c>
      <c r="AA9" s="12">
        <f>$K$1</f>
        <v>4</v>
      </c>
      <c r="AB9" s="18">
        <f>Z9/AA9</f>
        <v>0.48499999999999999</v>
      </c>
      <c r="AC9" s="18">
        <f>LARGE(AB9:AB10,1)</f>
        <v>0.63849999999999996</v>
      </c>
    </row>
    <row r="10" spans="1:35" ht="14.25" x14ac:dyDescent="0.2">
      <c r="A10" s="3" t="s">
        <v>23</v>
      </c>
      <c r="B10" s="11">
        <v>1.2769999999999999</v>
      </c>
      <c r="C10" s="34">
        <v>0</v>
      </c>
      <c r="E10" s="18">
        <f>C10*B10</f>
        <v>0</v>
      </c>
      <c r="F10" s="12">
        <f>$M$1</f>
        <v>2</v>
      </c>
      <c r="G10" s="18">
        <f>E10/F10</f>
        <v>0</v>
      </c>
      <c r="H10" s="18"/>
      <c r="J10"/>
      <c r="K10"/>
      <c r="L10"/>
      <c r="M10"/>
      <c r="N10"/>
      <c r="O10"/>
      <c r="P10"/>
      <c r="Q10"/>
      <c r="R10"/>
      <c r="T10" s="31"/>
      <c r="V10" s="3" t="s">
        <v>23</v>
      </c>
      <c r="W10" s="11">
        <v>1.2769999999999999</v>
      </c>
      <c r="X10" s="34">
        <v>1</v>
      </c>
      <c r="Z10" s="18">
        <f>X10*W10</f>
        <v>1.2769999999999999</v>
      </c>
      <c r="AA10" s="12">
        <f>$M$1</f>
        <v>2</v>
      </c>
      <c r="AB10" s="18">
        <f>Z10/AA10</f>
        <v>0.63849999999999996</v>
      </c>
      <c r="AC10" s="18"/>
      <c r="AD10"/>
      <c r="AE10"/>
      <c r="AF10"/>
      <c r="AG10"/>
      <c r="AH10"/>
    </row>
    <row r="11" spans="1:35" ht="14.25" x14ac:dyDescent="0.2">
      <c r="A11" s="1" t="s">
        <v>176</v>
      </c>
      <c r="B11" s="15"/>
      <c r="C11" s="2"/>
      <c r="D11"/>
      <c r="E11" s="17"/>
      <c r="F11" s="17"/>
      <c r="G11" s="17"/>
      <c r="H11" s="17"/>
      <c r="I11"/>
      <c r="J11"/>
      <c r="K11" s="6"/>
      <c r="L11" s="6"/>
      <c r="M11" s="6"/>
      <c r="T11"/>
      <c r="V11" s="1" t="s">
        <v>176</v>
      </c>
      <c r="W11" s="15"/>
      <c r="X11" s="2"/>
      <c r="Y11"/>
      <c r="Z11" s="17"/>
      <c r="AA11" s="17"/>
      <c r="AB11" s="17"/>
      <c r="AC11" s="17"/>
    </row>
    <row r="12" spans="1:35" ht="14.25" x14ac:dyDescent="0.2">
      <c r="A12" s="3" t="s">
        <v>22</v>
      </c>
      <c r="B12" s="11">
        <v>1.956</v>
      </c>
      <c r="C12" s="4">
        <v>1.52</v>
      </c>
      <c r="D12"/>
      <c r="E12" s="18">
        <f>C12*B12</f>
        <v>2.9731199999999998</v>
      </c>
      <c r="F12" s="12">
        <f>$K$1</f>
        <v>4</v>
      </c>
      <c r="G12" s="18">
        <f>E12/F12</f>
        <v>0.74327999999999994</v>
      </c>
      <c r="H12" s="18">
        <f>LARGE(G12:G13,1)</f>
        <v>0.74327999999999994</v>
      </c>
      <c r="I12"/>
      <c r="J12"/>
      <c r="K12" s="6"/>
      <c r="L12" s="6"/>
      <c r="M12" s="6"/>
      <c r="T12"/>
      <c r="V12" s="3" t="s">
        <v>22</v>
      </c>
      <c r="W12" s="11">
        <v>1.956</v>
      </c>
      <c r="X12" s="33">
        <v>0.59</v>
      </c>
      <c r="Y12"/>
      <c r="Z12" s="18">
        <f>X12*W12</f>
        <v>1.15404</v>
      </c>
      <c r="AA12" s="12">
        <f>$K$1</f>
        <v>4</v>
      </c>
      <c r="AB12" s="18">
        <f>Z12/AA12</f>
        <v>0.28850999999999999</v>
      </c>
      <c r="AC12" s="18">
        <f>LARGE(AB12:AB13,1)</f>
        <v>0.28850999999999999</v>
      </c>
    </row>
    <row r="13" spans="1:35" ht="14.25" x14ac:dyDescent="0.2">
      <c r="A13" s="3" t="s">
        <v>23</v>
      </c>
      <c r="B13" s="11">
        <v>0.48899999999999999</v>
      </c>
      <c r="C13" s="4">
        <v>1.52</v>
      </c>
      <c r="D13"/>
      <c r="E13" s="18">
        <f>C13*B13</f>
        <v>0.74327999999999994</v>
      </c>
      <c r="F13" s="12">
        <f>$M$1</f>
        <v>2</v>
      </c>
      <c r="G13" s="18">
        <f>E13/F13</f>
        <v>0.37163999999999997</v>
      </c>
      <c r="H13" s="18"/>
      <c r="I13"/>
      <c r="J13"/>
      <c r="K13" s="6"/>
      <c r="L13" s="6"/>
      <c r="M13" s="6"/>
      <c r="T13"/>
      <c r="V13" s="3" t="s">
        <v>23</v>
      </c>
      <c r="W13" s="11">
        <v>0.48899999999999999</v>
      </c>
      <c r="X13" s="33">
        <v>0.59</v>
      </c>
      <c r="Y13"/>
      <c r="Z13" s="18">
        <f>X13*W13</f>
        <v>0.28850999999999999</v>
      </c>
      <c r="AA13" s="12">
        <f>$M$1</f>
        <v>2</v>
      </c>
      <c r="AB13" s="18">
        <f>Z13/AA13</f>
        <v>0.14425499999999999</v>
      </c>
      <c r="AC13" s="18"/>
    </row>
    <row r="14" spans="1:35" ht="14.25" x14ac:dyDescent="0.2">
      <c r="A14"/>
      <c r="B14"/>
      <c r="C14"/>
      <c r="D14"/>
      <c r="E14"/>
      <c r="F14"/>
      <c r="G14"/>
      <c r="H14"/>
      <c r="T14"/>
      <c r="V14"/>
      <c r="W14"/>
      <c r="X14"/>
      <c r="Y14"/>
      <c r="Z14"/>
      <c r="AA14"/>
      <c r="AB14"/>
      <c r="AC14"/>
    </row>
    <row r="15" spans="1:35" ht="14.25" x14ac:dyDescent="0.2">
      <c r="F15"/>
      <c r="G15"/>
      <c r="H15"/>
      <c r="T15"/>
      <c r="AA15"/>
      <c r="AB15"/>
      <c r="AC15"/>
    </row>
    <row r="16" spans="1:35" ht="14.25" x14ac:dyDescent="0.2">
      <c r="F16"/>
      <c r="G16"/>
      <c r="H16"/>
      <c r="AA16"/>
      <c r="AB16"/>
      <c r="AC16"/>
    </row>
    <row r="17" spans="1:29" ht="14.25" x14ac:dyDescent="0.2">
      <c r="F17"/>
      <c r="G17"/>
      <c r="H17"/>
      <c r="S17"/>
      <c r="T17"/>
      <c r="U17"/>
      <c r="AA17"/>
      <c r="AB17"/>
      <c r="AC17"/>
    </row>
    <row r="18" spans="1:29" ht="14.25" x14ac:dyDescent="0.2">
      <c r="F18"/>
      <c r="G18"/>
      <c r="H18"/>
      <c r="S18"/>
      <c r="T18"/>
      <c r="U18"/>
      <c r="AA18"/>
      <c r="AB18"/>
      <c r="AC18"/>
    </row>
    <row r="19" spans="1:29" ht="14.25" x14ac:dyDescent="0.2">
      <c r="F19"/>
      <c r="G19"/>
      <c r="H19"/>
      <c r="S19"/>
      <c r="T19"/>
      <c r="U19"/>
      <c r="AA19"/>
      <c r="AB19"/>
      <c r="AC19"/>
    </row>
    <row r="20" spans="1:29" ht="14.25" x14ac:dyDescent="0.2">
      <c r="F20"/>
      <c r="G20"/>
      <c r="H20"/>
      <c r="I20"/>
      <c r="S20"/>
      <c r="T20"/>
      <c r="U20"/>
      <c r="AA20"/>
      <c r="AB20"/>
      <c r="AC20"/>
    </row>
    <row r="21" spans="1:29" ht="14.25" x14ac:dyDescent="0.2">
      <c r="F21"/>
      <c r="G21"/>
      <c r="H21"/>
      <c r="I21"/>
      <c r="S21"/>
      <c r="U21"/>
      <c r="AA21"/>
      <c r="AB21"/>
      <c r="AC21"/>
    </row>
    <row r="22" spans="1:29" ht="14.25" x14ac:dyDescent="0.2">
      <c r="F22"/>
      <c r="G22"/>
      <c r="H22"/>
      <c r="I22"/>
      <c r="S22"/>
      <c r="U22"/>
      <c r="AA22"/>
      <c r="AB22"/>
      <c r="AC22"/>
    </row>
    <row r="23" spans="1:29" ht="14.25" x14ac:dyDescent="0.2">
      <c r="F23"/>
      <c r="G23"/>
      <c r="H23"/>
      <c r="I23"/>
      <c r="S23"/>
      <c r="U23"/>
      <c r="AA23"/>
      <c r="AB23"/>
      <c r="AC23"/>
    </row>
    <row r="24" spans="1:29" ht="14.25" x14ac:dyDescent="0.2">
      <c r="A24"/>
      <c r="B24"/>
      <c r="C24"/>
      <c r="D24"/>
      <c r="F24"/>
      <c r="G24"/>
      <c r="H24"/>
      <c r="I24"/>
      <c r="S24"/>
      <c r="U24"/>
      <c r="V24"/>
      <c r="W24"/>
      <c r="X24"/>
      <c r="Y24"/>
      <c r="AA24"/>
      <c r="AB24"/>
      <c r="AC24"/>
    </row>
    <row r="25" spans="1:29" ht="14.25" x14ac:dyDescent="0.2">
      <c r="A25"/>
      <c r="B25"/>
      <c r="C25"/>
      <c r="D25"/>
      <c r="F25"/>
      <c r="G25"/>
      <c r="H25"/>
      <c r="I25"/>
      <c r="V25"/>
      <c r="W25"/>
      <c r="X25"/>
      <c r="Y25"/>
      <c r="AA25"/>
      <c r="AB25"/>
      <c r="AC25"/>
    </row>
    <row r="26" spans="1:29" ht="14.25" x14ac:dyDescent="0.2">
      <c r="F26"/>
      <c r="G26"/>
      <c r="H26"/>
      <c r="I26"/>
      <c r="AA26"/>
      <c r="AB26"/>
      <c r="AC26"/>
    </row>
    <row r="27" spans="1:29" ht="14.25" x14ac:dyDescent="0.2">
      <c r="F27"/>
      <c r="G27"/>
      <c r="H27"/>
      <c r="I27"/>
      <c r="S27"/>
      <c r="U27"/>
      <c r="AA27"/>
      <c r="AB27"/>
      <c r="AC27"/>
    </row>
    <row r="28" spans="1:29" ht="14.25" x14ac:dyDescent="0.2">
      <c r="F28"/>
      <c r="G28"/>
      <c r="H28"/>
      <c r="I28"/>
      <c r="J28"/>
      <c r="K28" s="6"/>
      <c r="L28" s="6"/>
      <c r="M28" s="6"/>
      <c r="S28"/>
      <c r="U28"/>
      <c r="AA28"/>
      <c r="AB28"/>
      <c r="AC28"/>
    </row>
    <row r="29" spans="1:29" ht="14.25" x14ac:dyDescent="0.2">
      <c r="F29"/>
      <c r="G29"/>
      <c r="H29"/>
      <c r="I29"/>
      <c r="J29"/>
      <c r="K29" s="6"/>
      <c r="L29" s="6"/>
      <c r="M29" s="6"/>
      <c r="S29"/>
      <c r="U29"/>
      <c r="AA29"/>
      <c r="AB29"/>
      <c r="AC29"/>
    </row>
    <row r="30" spans="1:29" ht="14.25" x14ac:dyDescent="0.2">
      <c r="F30"/>
      <c r="G30"/>
      <c r="H30"/>
      <c r="J30" s="6"/>
      <c r="K30" s="6"/>
      <c r="L30" s="6"/>
      <c r="M30" s="6"/>
      <c r="S30"/>
      <c r="U30"/>
      <c r="AA30"/>
      <c r="AB30"/>
      <c r="AC30"/>
    </row>
    <row r="31" spans="1:29" ht="14.25" x14ac:dyDescent="0.2">
      <c r="F31"/>
      <c r="G31"/>
      <c r="H31"/>
      <c r="J31" s="6"/>
      <c r="K31" s="6"/>
      <c r="L31" s="6"/>
      <c r="M31" s="6"/>
      <c r="S31"/>
      <c r="U31"/>
      <c r="AA31"/>
      <c r="AB31"/>
      <c r="AC31"/>
    </row>
    <row r="32" spans="1:29" ht="14.25" x14ac:dyDescent="0.2">
      <c r="F32"/>
      <c r="G32"/>
      <c r="H32"/>
      <c r="J32" s="6"/>
      <c r="K32" s="6"/>
      <c r="L32" s="6"/>
      <c r="M32" s="6"/>
      <c r="S32"/>
      <c r="U32"/>
      <c r="AA32"/>
      <c r="AB32"/>
      <c r="AC32"/>
    </row>
    <row r="33" spans="1:29" ht="14.25" x14ac:dyDescent="0.2">
      <c r="F33"/>
      <c r="G33"/>
      <c r="H33"/>
      <c r="J33" s="6"/>
      <c r="K33" s="6"/>
      <c r="L33" s="6"/>
      <c r="M33" s="6"/>
      <c r="S33"/>
      <c r="U33"/>
      <c r="AA33"/>
      <c r="AB33"/>
      <c r="AC33"/>
    </row>
    <row r="34" spans="1:29" ht="14.25" x14ac:dyDescent="0.2">
      <c r="F34"/>
      <c r="G34"/>
      <c r="H34"/>
      <c r="J34" s="6"/>
      <c r="K34" s="6"/>
      <c r="L34" s="6"/>
      <c r="M34" s="6"/>
      <c r="S34"/>
      <c r="U34"/>
      <c r="AA34"/>
      <c r="AB34"/>
      <c r="AC34"/>
    </row>
    <row r="35" spans="1:29" ht="14.25" x14ac:dyDescent="0.2">
      <c r="F35"/>
      <c r="G35"/>
      <c r="H35"/>
      <c r="J35" s="6"/>
      <c r="K35" s="6"/>
      <c r="L35" s="6"/>
      <c r="M35" s="6"/>
      <c r="S35"/>
      <c r="U35"/>
      <c r="AA35"/>
      <c r="AB35"/>
      <c r="AC35"/>
    </row>
    <row r="36" spans="1:29" ht="14.25" x14ac:dyDescent="0.2">
      <c r="F36"/>
      <c r="G36"/>
      <c r="H36"/>
      <c r="J36" s="6"/>
      <c r="K36" s="6"/>
      <c r="L36" s="6"/>
      <c r="M36" s="6"/>
      <c r="S36"/>
      <c r="U36"/>
      <c r="AA36"/>
      <c r="AB36"/>
      <c r="AC36"/>
    </row>
    <row r="37" spans="1:29" ht="14.25" x14ac:dyDescent="0.2">
      <c r="F37"/>
      <c r="G37"/>
      <c r="H37"/>
      <c r="J37" s="6"/>
      <c r="K37" s="6"/>
      <c r="L37" s="6"/>
      <c r="M37" s="6"/>
      <c r="S37"/>
      <c r="U37"/>
      <c r="AA37"/>
      <c r="AB37"/>
      <c r="AC37"/>
    </row>
    <row r="38" spans="1:29" ht="14.25" x14ac:dyDescent="0.2">
      <c r="F38"/>
      <c r="G38"/>
      <c r="H38"/>
      <c r="J38" s="6"/>
      <c r="K38" s="6"/>
      <c r="L38" s="6"/>
      <c r="M38" s="6"/>
      <c r="S38"/>
      <c r="U38"/>
      <c r="AA38"/>
      <c r="AB38"/>
      <c r="AC38"/>
    </row>
    <row r="39" spans="1:29" ht="14.25" x14ac:dyDescent="0.2">
      <c r="F39"/>
      <c r="G39"/>
      <c r="H39"/>
      <c r="J39" s="6"/>
      <c r="K39" s="6"/>
      <c r="L39" s="6"/>
      <c r="M39" s="6"/>
      <c r="S39"/>
      <c r="U39"/>
      <c r="AA39"/>
      <c r="AB39"/>
      <c r="AC39"/>
    </row>
    <row r="40" spans="1:29" ht="14.25" x14ac:dyDescent="0.2">
      <c r="F40"/>
      <c r="G40"/>
      <c r="H40"/>
      <c r="J40" s="6"/>
      <c r="K40" s="6"/>
      <c r="L40" s="6"/>
      <c r="M40" s="6"/>
      <c r="S40"/>
      <c r="U40"/>
      <c r="AA40"/>
      <c r="AB40"/>
      <c r="AC40"/>
    </row>
    <row r="41" spans="1:29" ht="14.25" x14ac:dyDescent="0.2">
      <c r="A41"/>
      <c r="B41"/>
      <c r="C41"/>
      <c r="D41"/>
      <c r="E41"/>
      <c r="F41"/>
      <c r="G41"/>
      <c r="H41"/>
      <c r="J41" s="6"/>
      <c r="K41" s="6"/>
      <c r="L41" s="6"/>
      <c r="M41" s="6"/>
      <c r="S41"/>
      <c r="U41"/>
      <c r="V41"/>
      <c r="W41"/>
      <c r="X41"/>
      <c r="Y41"/>
      <c r="Z41"/>
      <c r="AA41"/>
      <c r="AB41"/>
      <c r="AC41"/>
    </row>
    <row r="42" spans="1:29" ht="14.25" x14ac:dyDescent="0.2">
      <c r="A42"/>
      <c r="B42"/>
      <c r="C42"/>
      <c r="D42"/>
      <c r="E42"/>
      <c r="F42"/>
      <c r="G42"/>
      <c r="H42"/>
      <c r="J42" s="6"/>
      <c r="K42" s="6"/>
      <c r="L42" s="6"/>
      <c r="M42" s="6"/>
      <c r="S42"/>
      <c r="U42"/>
      <c r="V42"/>
      <c r="W42"/>
      <c r="X42"/>
      <c r="Y42"/>
      <c r="Z42"/>
      <c r="AA42"/>
      <c r="AB42"/>
      <c r="AC42"/>
    </row>
    <row r="43" spans="1:29" ht="14.25" x14ac:dyDescent="0.2">
      <c r="A43"/>
      <c r="B43"/>
      <c r="C43"/>
      <c r="D43"/>
      <c r="E43"/>
      <c r="F43"/>
      <c r="G43"/>
      <c r="H43"/>
      <c r="J43" s="6"/>
      <c r="K43" s="6"/>
      <c r="L43" s="6"/>
      <c r="M43" s="6"/>
      <c r="S43"/>
      <c r="U43"/>
      <c r="V43"/>
      <c r="W43"/>
      <c r="X43"/>
      <c r="Y43"/>
      <c r="Z43"/>
      <c r="AA43"/>
      <c r="AB43"/>
      <c r="AC43"/>
    </row>
    <row r="44" spans="1:29" ht="14.25" x14ac:dyDescent="0.2">
      <c r="A44"/>
      <c r="B44"/>
      <c r="C44"/>
      <c r="D44"/>
      <c r="E44"/>
      <c r="F44"/>
      <c r="G44"/>
      <c r="H44"/>
      <c r="J44" s="6"/>
      <c r="K44" s="6"/>
      <c r="L44" s="6"/>
      <c r="M44" s="6"/>
      <c r="S44"/>
      <c r="U44"/>
      <c r="V44"/>
      <c r="W44"/>
      <c r="X44"/>
      <c r="Y44"/>
      <c r="Z44"/>
      <c r="AA44"/>
      <c r="AB44"/>
      <c r="AC44"/>
    </row>
    <row r="45" spans="1:29" ht="14.25" x14ac:dyDescent="0.2">
      <c r="A45"/>
      <c r="B45"/>
      <c r="C45"/>
      <c r="D45"/>
      <c r="E45"/>
      <c r="F45"/>
      <c r="G45"/>
      <c r="H45"/>
      <c r="J45" s="6"/>
      <c r="K45" s="6"/>
      <c r="L45" s="6"/>
      <c r="M45" s="6"/>
      <c r="V45"/>
      <c r="W45"/>
      <c r="X45"/>
      <c r="Y45"/>
      <c r="Z45"/>
      <c r="AA45"/>
      <c r="AB45"/>
      <c r="AC45"/>
    </row>
    <row r="46" spans="1:29" ht="14.25" x14ac:dyDescent="0.2">
      <c r="A46"/>
      <c r="B46"/>
      <c r="C46"/>
      <c r="D46"/>
      <c r="E46"/>
      <c r="F46"/>
      <c r="G46"/>
      <c r="H46"/>
      <c r="J46" s="6"/>
      <c r="K46" s="6"/>
      <c r="L46" s="6"/>
      <c r="M46" s="6"/>
      <c r="V46"/>
      <c r="W46"/>
      <c r="X46"/>
      <c r="Y46"/>
      <c r="Z46"/>
      <c r="AA46"/>
      <c r="AB46"/>
      <c r="AC46"/>
    </row>
    <row r="47" spans="1:29" ht="14.25" x14ac:dyDescent="0.2">
      <c r="A47"/>
      <c r="B47"/>
      <c r="C47"/>
      <c r="D47"/>
      <c r="E47"/>
      <c r="F47"/>
      <c r="G47"/>
      <c r="H47"/>
      <c r="J47" s="6"/>
      <c r="K47" s="6"/>
      <c r="L47" s="6"/>
      <c r="M47" s="6"/>
      <c r="V47"/>
      <c r="W47"/>
      <c r="X47"/>
      <c r="Y47"/>
      <c r="Z47"/>
      <c r="AA47"/>
      <c r="AB47"/>
      <c r="AC47"/>
    </row>
    <row r="48" spans="1:29" ht="14.25" x14ac:dyDescent="0.2">
      <c r="A48"/>
      <c r="B48"/>
      <c r="C48"/>
      <c r="D48"/>
      <c r="E48"/>
      <c r="F48"/>
      <c r="G48"/>
      <c r="H48"/>
      <c r="J48" s="6"/>
      <c r="K48" s="6"/>
      <c r="L48" s="6"/>
      <c r="M48" s="6"/>
      <c r="V48"/>
      <c r="W48"/>
      <c r="X48"/>
      <c r="Y48"/>
      <c r="Z48"/>
      <c r="AA48"/>
      <c r="AB48"/>
      <c r="AC48"/>
    </row>
    <row r="49" spans="1:34" ht="14.25" x14ac:dyDescent="0.2">
      <c r="A49"/>
      <c r="B49"/>
      <c r="C49"/>
      <c r="D49"/>
      <c r="E49"/>
      <c r="F49"/>
      <c r="G49"/>
      <c r="H49"/>
      <c r="K49" s="19"/>
      <c r="L49" s="19"/>
      <c r="M49" s="1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</row>
    <row r="50" spans="1:34" ht="14.25" x14ac:dyDescent="0.2">
      <c r="A50"/>
      <c r="B50"/>
      <c r="C50"/>
      <c r="D50"/>
      <c r="E50"/>
      <c r="F50"/>
      <c r="G50"/>
      <c r="H50"/>
      <c r="K50" s="19"/>
      <c r="L50" s="19"/>
      <c r="M50" s="19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</row>
    <row r="51" spans="1:34" ht="14.25" x14ac:dyDescent="0.2">
      <c r="A51"/>
      <c r="B51"/>
      <c r="C51"/>
      <c r="D51"/>
      <c r="E51"/>
      <c r="F51"/>
      <c r="G51"/>
      <c r="H51"/>
      <c r="K51" s="19"/>
      <c r="L51" s="19"/>
      <c r="M51" s="19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</row>
    <row r="52" spans="1:34" ht="14.25" x14ac:dyDescent="0.2">
      <c r="A52"/>
      <c r="B52"/>
      <c r="C52"/>
      <c r="D52"/>
      <c r="E52"/>
      <c r="F52"/>
      <c r="G52"/>
      <c r="H52"/>
      <c r="K52" s="19"/>
      <c r="L52" s="19"/>
      <c r="M52" s="19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</row>
    <row r="53" spans="1:34" ht="14.25" x14ac:dyDescent="0.2">
      <c r="A53"/>
      <c r="B53"/>
      <c r="C53"/>
      <c r="D53"/>
      <c r="E53"/>
      <c r="F53"/>
      <c r="G53"/>
      <c r="H53"/>
      <c r="K53" s="19"/>
      <c r="L53" s="19"/>
      <c r="M53" s="19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</row>
    <row r="54" spans="1:34" ht="14.25" x14ac:dyDescent="0.2">
      <c r="A54"/>
      <c r="B54"/>
      <c r="C54"/>
      <c r="D54"/>
      <c r="E54"/>
      <c r="F54"/>
      <c r="G54"/>
      <c r="H54"/>
      <c r="K54" s="19"/>
      <c r="L54" s="19"/>
      <c r="M54" s="19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</row>
    <row r="55" spans="1:34" ht="14.25" x14ac:dyDescent="0.2">
      <c r="A55"/>
      <c r="B55"/>
      <c r="C55"/>
      <c r="D55"/>
      <c r="E55"/>
      <c r="F55"/>
      <c r="G55"/>
      <c r="H55"/>
      <c r="K55" s="19"/>
      <c r="L55" s="19"/>
      <c r="M55" s="19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</row>
    <row r="56" spans="1:34" ht="14.25" x14ac:dyDescent="0.2">
      <c r="A56"/>
      <c r="B56"/>
      <c r="C56"/>
      <c r="D56"/>
      <c r="E56"/>
      <c r="F56"/>
      <c r="G56"/>
      <c r="H56"/>
      <c r="K56" s="19"/>
      <c r="L56" s="19"/>
      <c r="M56" s="19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</row>
    <row r="57" spans="1:34" ht="14.25" x14ac:dyDescent="0.2">
      <c r="A57"/>
      <c r="B57"/>
      <c r="C57"/>
      <c r="D57"/>
      <c r="E57"/>
      <c r="F57"/>
      <c r="G57"/>
      <c r="H57"/>
      <c r="K57" s="19"/>
      <c r="L57" s="19"/>
      <c r="M57" s="19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</row>
    <row r="58" spans="1:34" ht="14.25" x14ac:dyDescent="0.2">
      <c r="A58"/>
      <c r="B58"/>
      <c r="C58"/>
      <c r="D58"/>
      <c r="E58"/>
      <c r="F58"/>
      <c r="G58"/>
      <c r="H58"/>
      <c r="K58" s="19"/>
      <c r="L58" s="19"/>
      <c r="M58" s="19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</row>
    <row r="59" spans="1:34" ht="14.25" x14ac:dyDescent="0.2">
      <c r="A59"/>
      <c r="B59"/>
      <c r="C59"/>
      <c r="D59"/>
      <c r="E59"/>
      <c r="F59"/>
      <c r="G59"/>
      <c r="H59"/>
      <c r="K59" s="19"/>
      <c r="L59" s="19"/>
      <c r="M59" s="1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</row>
    <row r="60" spans="1:34" ht="14.25" x14ac:dyDescent="0.2">
      <c r="A60"/>
      <c r="B60"/>
      <c r="C60"/>
      <c r="D60"/>
      <c r="E60"/>
      <c r="F60"/>
      <c r="G60"/>
      <c r="H60"/>
      <c r="K60" s="19"/>
      <c r="L60" s="19"/>
      <c r="M60" s="19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</row>
    <row r="61" spans="1:34" ht="14.25" x14ac:dyDescent="0.2">
      <c r="A61"/>
      <c r="B61"/>
      <c r="C61"/>
      <c r="D61"/>
      <c r="E61"/>
      <c r="F61"/>
      <c r="G61"/>
      <c r="H61"/>
      <c r="K61" s="19"/>
      <c r="L61" s="19"/>
      <c r="M61" s="19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</row>
    <row r="62" spans="1:34" ht="14.25" x14ac:dyDescent="0.2">
      <c r="A62"/>
      <c r="B62"/>
      <c r="C62"/>
      <c r="D62"/>
      <c r="E62"/>
      <c r="F62"/>
      <c r="G62"/>
      <c r="H62"/>
      <c r="K62" s="19"/>
      <c r="L62" s="19"/>
      <c r="M62" s="19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</row>
    <row r="63" spans="1:34" ht="14.25" x14ac:dyDescent="0.2">
      <c r="A63"/>
      <c r="B63"/>
      <c r="C63"/>
      <c r="D63"/>
      <c r="E63"/>
      <c r="F63"/>
      <c r="G63"/>
      <c r="H63"/>
      <c r="K63" s="19"/>
      <c r="L63" s="19"/>
      <c r="M63" s="19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</row>
    <row r="64" spans="1:34" ht="14.25" x14ac:dyDescent="0.2">
      <c r="A64"/>
      <c r="B64"/>
      <c r="C64"/>
      <c r="D64"/>
      <c r="E64"/>
      <c r="F64"/>
      <c r="G64"/>
      <c r="H64"/>
      <c r="K64" s="19"/>
      <c r="L64" s="19"/>
      <c r="M64" s="19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</row>
    <row r="65" spans="1:34" ht="14.25" x14ac:dyDescent="0.2">
      <c r="A65"/>
      <c r="B65"/>
      <c r="C65"/>
      <c r="D65"/>
      <c r="E65"/>
      <c r="F65"/>
      <c r="G65"/>
      <c r="H65"/>
      <c r="K65" s="19"/>
      <c r="L65" s="19"/>
      <c r="M65" s="19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</row>
    <row r="66" spans="1:34" ht="14.25" x14ac:dyDescent="0.2">
      <c r="A66"/>
      <c r="B66"/>
      <c r="C66"/>
      <c r="D66"/>
      <c r="E66"/>
      <c r="F66"/>
      <c r="G66"/>
      <c r="H66"/>
      <c r="K66" s="19"/>
      <c r="L66" s="19"/>
      <c r="M66" s="19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</row>
    <row r="67" spans="1:34" ht="14.25" x14ac:dyDescent="0.2">
      <c r="A67"/>
      <c r="B67"/>
      <c r="C67"/>
      <c r="D67"/>
      <c r="E67"/>
      <c r="F67"/>
      <c r="G67"/>
      <c r="H67"/>
      <c r="K67" s="19"/>
      <c r="L67" s="19"/>
      <c r="M67" s="19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</row>
    <row r="68" spans="1:34" ht="14.25" x14ac:dyDescent="0.2">
      <c r="A68"/>
      <c r="B68"/>
      <c r="C68"/>
      <c r="D68"/>
      <c r="E68"/>
      <c r="F68"/>
      <c r="G68"/>
      <c r="H68"/>
      <c r="K68" s="19"/>
      <c r="L68" s="19"/>
      <c r="M68" s="19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</row>
    <row r="69" spans="1:34" ht="14.25" x14ac:dyDescent="0.2">
      <c r="A69"/>
      <c r="B69"/>
      <c r="C69"/>
      <c r="D69"/>
      <c r="E69"/>
      <c r="F69"/>
      <c r="G69"/>
      <c r="H69"/>
      <c r="K69" s="19"/>
      <c r="L69" s="19"/>
      <c r="M69" s="1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</row>
    <row r="70" spans="1:34" ht="14.25" x14ac:dyDescent="0.2">
      <c r="A70"/>
      <c r="B70"/>
      <c r="C70"/>
      <c r="D70"/>
      <c r="E70"/>
      <c r="F70"/>
      <c r="G70"/>
      <c r="H70"/>
      <c r="K70" s="19"/>
      <c r="L70" s="19"/>
      <c r="M70" s="19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</row>
    <row r="71" spans="1:34" ht="14.25" x14ac:dyDescent="0.2">
      <c r="A71"/>
      <c r="B71"/>
      <c r="C71"/>
      <c r="D71"/>
      <c r="E71"/>
      <c r="F71"/>
      <c r="G71"/>
      <c r="H71"/>
      <c r="K71" s="19"/>
      <c r="L71" s="19"/>
      <c r="M71" s="19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</row>
    <row r="72" spans="1:34" ht="14.25" x14ac:dyDescent="0.2">
      <c r="A72"/>
      <c r="B72"/>
      <c r="C72"/>
      <c r="D72"/>
      <c r="E72"/>
      <c r="F72"/>
      <c r="G72"/>
      <c r="H72"/>
      <c r="K72" s="19"/>
      <c r="L72" s="19"/>
      <c r="M72" s="19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</row>
    <row r="73" spans="1:34" ht="14.25" x14ac:dyDescent="0.2">
      <c r="A73"/>
      <c r="B73"/>
      <c r="C73"/>
      <c r="D73"/>
      <c r="E73"/>
      <c r="F73"/>
      <c r="G73"/>
      <c r="H73"/>
      <c r="K73" s="19"/>
      <c r="L73" s="19"/>
      <c r="M73" s="19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</row>
    <row r="74" spans="1:34" ht="14.25" x14ac:dyDescent="0.2">
      <c r="A74"/>
      <c r="B74"/>
      <c r="C74"/>
      <c r="D74"/>
      <c r="E74"/>
      <c r="F74"/>
      <c r="G74"/>
      <c r="H74"/>
      <c r="K74" s="19"/>
      <c r="L74" s="19"/>
      <c r="M74" s="19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</row>
    <row r="75" spans="1:34" ht="14.25" x14ac:dyDescent="0.2">
      <c r="A75"/>
      <c r="B75"/>
      <c r="C75"/>
      <c r="D75"/>
      <c r="E75"/>
      <c r="F75"/>
      <c r="G75"/>
      <c r="H75"/>
      <c r="K75" s="19"/>
      <c r="L75" s="19"/>
      <c r="M75" s="19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</row>
    <row r="76" spans="1:34" ht="14.25" x14ac:dyDescent="0.2">
      <c r="A76"/>
      <c r="B76"/>
      <c r="C76"/>
      <c r="D76"/>
      <c r="E76"/>
      <c r="F76"/>
      <c r="G76"/>
      <c r="H76"/>
      <c r="K76" s="19"/>
      <c r="L76" s="19"/>
      <c r="M76" s="19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</row>
    <row r="77" spans="1:34" ht="14.25" x14ac:dyDescent="0.2">
      <c r="A77"/>
      <c r="B77"/>
      <c r="C77"/>
      <c r="D77"/>
      <c r="E77"/>
      <c r="F77"/>
      <c r="G77"/>
      <c r="H77"/>
      <c r="K77" s="19"/>
      <c r="L77" s="19"/>
      <c r="M77" s="19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</row>
    <row r="78" spans="1:34" ht="14.25" x14ac:dyDescent="0.2">
      <c r="A78"/>
      <c r="B78"/>
      <c r="C78"/>
      <c r="D78"/>
      <c r="E78"/>
      <c r="F78"/>
      <c r="G78"/>
      <c r="H78"/>
      <c r="K78" s="19"/>
      <c r="L78" s="19"/>
      <c r="M78" s="19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  <c r="AF78"/>
      <c r="AG78"/>
      <c r="AH78"/>
    </row>
    <row r="79" spans="1:34" ht="14.25" x14ac:dyDescent="0.2">
      <c r="A79"/>
      <c r="B79"/>
      <c r="C79"/>
      <c r="D79"/>
      <c r="E79"/>
      <c r="F79"/>
      <c r="G79"/>
      <c r="H79"/>
      <c r="K79" s="19"/>
      <c r="L79" s="19"/>
      <c r="M79" s="1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  <c r="AF79"/>
      <c r="AG79"/>
      <c r="AH79"/>
    </row>
    <row r="80" spans="1:34" ht="14.25" x14ac:dyDescent="0.2">
      <c r="A80"/>
      <c r="B80"/>
      <c r="C80"/>
      <c r="D80"/>
      <c r="E80"/>
      <c r="F80"/>
      <c r="G80"/>
      <c r="H80"/>
      <c r="K80" s="19"/>
      <c r="L80" s="19"/>
      <c r="M80" s="19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  <c r="AF80"/>
      <c r="AG80"/>
      <c r="AH80"/>
    </row>
    <row r="81" spans="1:34" ht="14.25" x14ac:dyDescent="0.2">
      <c r="A81"/>
      <c r="B81"/>
      <c r="C81"/>
      <c r="D81"/>
      <c r="E81"/>
      <c r="F81"/>
      <c r="G81"/>
      <c r="H81"/>
      <c r="K81" s="19"/>
      <c r="L81" s="19"/>
      <c r="M81" s="19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  <c r="AF81"/>
      <c r="AG81"/>
      <c r="AH81"/>
    </row>
    <row r="82" spans="1:34" ht="14.25" x14ac:dyDescent="0.2">
      <c r="A82"/>
      <c r="B82"/>
      <c r="C82"/>
      <c r="D82"/>
      <c r="E82"/>
      <c r="F82"/>
      <c r="G82"/>
      <c r="H82"/>
      <c r="K82" s="19"/>
      <c r="L82" s="19"/>
      <c r="M82" s="19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  <c r="AF82"/>
      <c r="AG82"/>
      <c r="AH82"/>
    </row>
    <row r="83" spans="1:34" ht="14.25" x14ac:dyDescent="0.2">
      <c r="A83"/>
      <c r="B83"/>
      <c r="C83"/>
      <c r="D83"/>
      <c r="E83"/>
      <c r="F83"/>
      <c r="G83"/>
      <c r="H83"/>
      <c r="K83" s="19"/>
      <c r="L83" s="19"/>
      <c r="M83" s="19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  <c r="AF83"/>
      <c r="AG83"/>
      <c r="AH83"/>
    </row>
    <row r="84" spans="1:34" ht="14.25" x14ac:dyDescent="0.2">
      <c r="A84"/>
      <c r="B84"/>
      <c r="C84"/>
      <c r="D84"/>
      <c r="E84"/>
      <c r="F84"/>
      <c r="G84"/>
      <c r="H84"/>
      <c r="K84" s="19"/>
      <c r="L84" s="19"/>
      <c r="M84" s="19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  <c r="AF84"/>
      <c r="AG84"/>
      <c r="AH84"/>
    </row>
    <row r="85" spans="1:34" ht="14.25" x14ac:dyDescent="0.2">
      <c r="A85"/>
      <c r="B85"/>
      <c r="C85"/>
      <c r="D85"/>
      <c r="E85"/>
      <c r="F85"/>
      <c r="G85"/>
      <c r="H85"/>
      <c r="K85" s="19"/>
      <c r="L85" s="19"/>
      <c r="M85" s="19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  <c r="AF85"/>
      <c r="AG85"/>
      <c r="AH85"/>
    </row>
    <row r="86" spans="1:34" ht="14.25" x14ac:dyDescent="0.2">
      <c r="A86"/>
      <c r="B86"/>
      <c r="C86"/>
      <c r="D86"/>
      <c r="E86"/>
      <c r="F86"/>
      <c r="G86"/>
      <c r="H86"/>
      <c r="K86" s="19"/>
      <c r="L86" s="19"/>
      <c r="M86" s="19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</row>
    <row r="87" spans="1:34" ht="14.25" x14ac:dyDescent="0.2">
      <c r="A87"/>
      <c r="B87"/>
      <c r="C87"/>
      <c r="D87"/>
      <c r="E87"/>
      <c r="F87"/>
      <c r="G87"/>
      <c r="H87"/>
      <c r="K87" s="19"/>
      <c r="L87" s="19"/>
      <c r="M87" s="19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</row>
    <row r="88" spans="1:34" ht="14.25" x14ac:dyDescent="0.2">
      <c r="A88"/>
      <c r="B88"/>
      <c r="C88"/>
      <c r="D88"/>
      <c r="E88"/>
      <c r="F88"/>
      <c r="G88"/>
      <c r="H88"/>
      <c r="K88" s="19"/>
      <c r="L88" s="19"/>
      <c r="M88" s="19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</row>
    <row r="89" spans="1:34" ht="14.25" x14ac:dyDescent="0.2">
      <c r="A89"/>
      <c r="B89"/>
      <c r="C89"/>
      <c r="D89"/>
      <c r="E89"/>
      <c r="F89"/>
      <c r="G89"/>
      <c r="H89"/>
      <c r="K89" s="19"/>
      <c r="L89" s="19"/>
      <c r="M89" s="1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</row>
    <row r="90" spans="1:34" ht="14.25" x14ac:dyDescent="0.2">
      <c r="A90"/>
      <c r="B90"/>
      <c r="C90"/>
      <c r="D90"/>
      <c r="E90"/>
      <c r="F90"/>
      <c r="G90"/>
      <c r="H90"/>
      <c r="K90" s="19"/>
      <c r="L90" s="19"/>
      <c r="M90" s="19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</row>
    <row r="91" spans="1:34" ht="14.25" x14ac:dyDescent="0.2">
      <c r="A91"/>
      <c r="B91"/>
      <c r="C91"/>
      <c r="D91"/>
      <c r="E91"/>
      <c r="F91"/>
      <c r="G91"/>
      <c r="H91"/>
      <c r="K91" s="19"/>
      <c r="L91" s="19"/>
      <c r="M91" s="19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</row>
    <row r="92" spans="1:34" ht="14.25" x14ac:dyDescent="0.2">
      <c r="A92"/>
      <c r="B92"/>
      <c r="C92"/>
      <c r="D92"/>
      <c r="E92"/>
      <c r="F92"/>
      <c r="G92"/>
      <c r="H92"/>
      <c r="K92" s="19"/>
      <c r="L92" s="19"/>
      <c r="M92" s="19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</row>
    <row r="93" spans="1:34" ht="14.25" x14ac:dyDescent="0.2">
      <c r="A93"/>
      <c r="B93"/>
      <c r="C93"/>
      <c r="D93"/>
      <c r="E93"/>
      <c r="F93"/>
      <c r="G93"/>
      <c r="H93"/>
      <c r="K93" s="19"/>
      <c r="L93" s="19"/>
      <c r="M93" s="19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  <c r="AD93"/>
      <c r="AE93"/>
      <c r="AF93"/>
      <c r="AG93"/>
      <c r="AH93"/>
    </row>
    <row r="94" spans="1:34" ht="14.25" x14ac:dyDescent="0.2">
      <c r="A94"/>
      <c r="B94"/>
      <c r="C94"/>
      <c r="D94"/>
      <c r="E94"/>
      <c r="F94"/>
      <c r="G94"/>
      <c r="H94"/>
      <c r="K94" s="19"/>
      <c r="L94" s="19"/>
      <c r="M94" s="19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  <c r="AD94"/>
      <c r="AE94"/>
      <c r="AF94"/>
      <c r="AG94"/>
      <c r="AH94"/>
    </row>
    <row r="95" spans="1:34" ht="14.25" x14ac:dyDescent="0.2">
      <c r="A95"/>
      <c r="B95"/>
      <c r="C95"/>
      <c r="D95"/>
      <c r="E95"/>
      <c r="F95"/>
      <c r="G95"/>
      <c r="H95"/>
      <c r="T95"/>
      <c r="V95"/>
      <c r="W95"/>
      <c r="X95"/>
      <c r="Y95"/>
      <c r="Z95"/>
      <c r="AA95"/>
      <c r="AB95"/>
      <c r="AC95"/>
    </row>
    <row r="96" spans="1:34" ht="14.25" x14ac:dyDescent="0.2">
      <c r="A96"/>
      <c r="B96"/>
      <c r="C96"/>
      <c r="D96"/>
      <c r="E96"/>
      <c r="F96"/>
      <c r="G96"/>
      <c r="H96"/>
      <c r="T96"/>
      <c r="V96"/>
      <c r="W96"/>
      <c r="X96"/>
      <c r="Y96"/>
      <c r="Z96"/>
      <c r="AA96"/>
      <c r="AB96"/>
      <c r="AC96"/>
    </row>
    <row r="97" spans="1:29" ht="14.25" x14ac:dyDescent="0.2">
      <c r="A97"/>
      <c r="B97"/>
      <c r="C97"/>
      <c r="D97"/>
      <c r="E97"/>
      <c r="F97"/>
      <c r="G97"/>
      <c r="H97"/>
      <c r="T97"/>
      <c r="V97"/>
      <c r="W97"/>
      <c r="X97"/>
      <c r="Y97"/>
      <c r="Z97"/>
      <c r="AA97"/>
      <c r="AB97"/>
      <c r="AC97"/>
    </row>
    <row r="98" spans="1:29" ht="14.25" x14ac:dyDescent="0.2">
      <c r="A98"/>
      <c r="B98"/>
      <c r="C98"/>
      <c r="D98"/>
      <c r="E98"/>
      <c r="F98"/>
      <c r="G98"/>
      <c r="H98"/>
      <c r="T98"/>
      <c r="V98"/>
      <c r="W98"/>
      <c r="X98"/>
      <c r="Y98"/>
      <c r="Z98"/>
      <c r="AA98"/>
      <c r="AB98"/>
      <c r="AC98"/>
    </row>
    <row r="99" spans="1:29" ht="14.25" x14ac:dyDescent="0.2">
      <c r="A99"/>
      <c r="B99"/>
      <c r="C99"/>
      <c r="D99"/>
      <c r="E99"/>
      <c r="F99"/>
      <c r="G99"/>
      <c r="H99"/>
      <c r="T99"/>
      <c r="V99"/>
      <c r="W99"/>
      <c r="X99"/>
      <c r="Y99"/>
      <c r="Z99"/>
      <c r="AA99"/>
      <c r="AB99"/>
      <c r="AC99"/>
    </row>
    <row r="100" spans="1:29" ht="14.25" x14ac:dyDescent="0.2">
      <c r="A100"/>
      <c r="B100"/>
      <c r="C100"/>
      <c r="D100"/>
      <c r="E100"/>
      <c r="F100"/>
      <c r="G100"/>
      <c r="H100"/>
      <c r="T100"/>
      <c r="V100"/>
      <c r="W100"/>
      <c r="X100"/>
      <c r="Y100"/>
      <c r="Z100"/>
      <c r="AA100"/>
      <c r="AB100"/>
      <c r="AC100"/>
    </row>
    <row r="101" spans="1:29" ht="14.25" x14ac:dyDescent="0.2">
      <c r="A101"/>
      <c r="B101"/>
      <c r="C101"/>
      <c r="D101"/>
      <c r="E101"/>
      <c r="F101"/>
      <c r="G101"/>
      <c r="H101"/>
      <c r="T101"/>
      <c r="V101"/>
      <c r="W101"/>
      <c r="X101"/>
      <c r="Y101"/>
      <c r="Z101"/>
      <c r="AA101"/>
      <c r="AB101"/>
      <c r="AC101"/>
    </row>
    <row r="102" spans="1:29" ht="14.25" x14ac:dyDescent="0.2">
      <c r="A102"/>
      <c r="B102"/>
      <c r="C102"/>
      <c r="D102"/>
      <c r="E102"/>
      <c r="F102"/>
      <c r="G102"/>
      <c r="H102"/>
      <c r="T102"/>
      <c r="V102"/>
      <c r="W102"/>
      <c r="X102"/>
      <c r="Y102"/>
      <c r="Z102"/>
      <c r="AA102"/>
      <c r="AB102"/>
      <c r="AC102"/>
    </row>
    <row r="103" spans="1:29" ht="14.25" x14ac:dyDescent="0.2">
      <c r="A103"/>
      <c r="B103"/>
      <c r="C103"/>
      <c r="D103"/>
      <c r="E103"/>
      <c r="F103"/>
      <c r="G103"/>
      <c r="H103"/>
      <c r="T103"/>
      <c r="V103"/>
      <c r="W103"/>
      <c r="X103"/>
      <c r="Y103"/>
      <c r="Z103"/>
      <c r="AA103"/>
      <c r="AB103"/>
      <c r="AC103"/>
    </row>
    <row r="104" spans="1:29" ht="14.25" x14ac:dyDescent="0.2">
      <c r="A104"/>
      <c r="B104"/>
      <c r="C104"/>
      <c r="D104"/>
      <c r="E104"/>
      <c r="F104"/>
      <c r="G104"/>
      <c r="H104"/>
      <c r="T104"/>
      <c r="V104"/>
      <c r="W104"/>
      <c r="X104"/>
      <c r="Y104"/>
      <c r="Z104"/>
      <c r="AA104"/>
      <c r="AB104"/>
      <c r="AC104"/>
    </row>
    <row r="105" spans="1:29" ht="14.25" x14ac:dyDescent="0.2">
      <c r="A105"/>
      <c r="B105"/>
      <c r="C105"/>
      <c r="D105"/>
      <c r="E105"/>
      <c r="F105"/>
      <c r="G105"/>
      <c r="H105"/>
      <c r="T105"/>
      <c r="V105"/>
      <c r="W105"/>
      <c r="X105"/>
      <c r="Y105"/>
      <c r="Z105"/>
      <c r="AA105"/>
      <c r="AB105"/>
      <c r="AC105"/>
    </row>
    <row r="106" spans="1:29" ht="14.25" x14ac:dyDescent="0.2">
      <c r="A106"/>
      <c r="B106"/>
      <c r="C106"/>
      <c r="D106"/>
      <c r="E106"/>
      <c r="F106"/>
      <c r="G106"/>
      <c r="H106"/>
      <c r="T106"/>
      <c r="V106"/>
      <c r="W106"/>
      <c r="X106"/>
      <c r="Y106"/>
      <c r="Z106"/>
      <c r="AA106"/>
      <c r="AB106"/>
      <c r="AC106"/>
    </row>
    <row r="107" spans="1:29" ht="14.25" x14ac:dyDescent="0.2">
      <c r="A107"/>
      <c r="B107"/>
      <c r="C107"/>
      <c r="D107"/>
      <c r="E107"/>
      <c r="F107"/>
      <c r="G107"/>
      <c r="H107"/>
      <c r="T107"/>
      <c r="V107"/>
      <c r="W107"/>
      <c r="X107"/>
      <c r="Y107"/>
      <c r="Z107"/>
      <c r="AA107"/>
      <c r="AB107"/>
      <c r="AC107"/>
    </row>
    <row r="108" spans="1:29" ht="14.25" x14ac:dyDescent="0.2">
      <c r="A108"/>
      <c r="B108"/>
      <c r="C108"/>
      <c r="D108"/>
      <c r="E108"/>
      <c r="F108"/>
      <c r="G108"/>
      <c r="H108"/>
      <c r="T108"/>
      <c r="V108"/>
      <c r="W108"/>
      <c r="X108"/>
      <c r="Y108"/>
      <c r="Z108"/>
      <c r="AA108"/>
      <c r="AB108"/>
      <c r="AC108"/>
    </row>
    <row r="109" spans="1:29" ht="14.25" x14ac:dyDescent="0.2">
      <c r="A109"/>
      <c r="B109"/>
      <c r="C109"/>
      <c r="D109"/>
      <c r="E109"/>
      <c r="F109"/>
      <c r="G109"/>
      <c r="H109"/>
      <c r="T109"/>
      <c r="V109"/>
      <c r="W109"/>
      <c r="X109"/>
      <c r="Y109"/>
      <c r="Z109"/>
      <c r="AA109"/>
      <c r="AB109"/>
      <c r="AC109"/>
    </row>
    <row r="110" spans="1:29" ht="14.25" x14ac:dyDescent="0.2">
      <c r="A110"/>
      <c r="B110"/>
      <c r="C110"/>
      <c r="D110"/>
      <c r="E110"/>
      <c r="F110"/>
      <c r="G110"/>
      <c r="H110"/>
      <c r="T110"/>
      <c r="V110"/>
      <c r="W110"/>
      <c r="X110"/>
      <c r="Y110"/>
      <c r="Z110"/>
      <c r="AA110"/>
      <c r="AB110"/>
      <c r="AC110"/>
    </row>
    <row r="111" spans="1:29" ht="14.25" x14ac:dyDescent="0.2">
      <c r="A111"/>
      <c r="B111"/>
      <c r="C111"/>
      <c r="D111"/>
      <c r="E111"/>
      <c r="F111"/>
      <c r="G111"/>
      <c r="H111"/>
      <c r="T111"/>
      <c r="V111"/>
      <c r="W111"/>
      <c r="X111"/>
      <c r="Y111"/>
      <c r="Z111"/>
      <c r="AA111"/>
      <c r="AB111"/>
      <c r="AC111"/>
    </row>
    <row r="112" spans="1:29" ht="14.25" x14ac:dyDescent="0.2">
      <c r="A112"/>
      <c r="B112"/>
      <c r="C112"/>
      <c r="D112"/>
      <c r="E112"/>
      <c r="F112"/>
      <c r="G112"/>
      <c r="H112"/>
      <c r="T112"/>
      <c r="V112"/>
      <c r="W112"/>
      <c r="X112"/>
      <c r="Y112"/>
      <c r="Z112"/>
      <c r="AA112"/>
      <c r="AB112"/>
      <c r="AC112"/>
    </row>
    <row r="113" spans="1:29" ht="14.25" x14ac:dyDescent="0.2">
      <c r="A113"/>
      <c r="B113"/>
      <c r="C113"/>
      <c r="D113"/>
      <c r="E113"/>
      <c r="F113"/>
      <c r="G113"/>
      <c r="H113"/>
      <c r="T113"/>
      <c r="V113"/>
      <c r="W113"/>
      <c r="X113"/>
      <c r="Y113"/>
      <c r="Z113"/>
      <c r="AA113"/>
      <c r="AB113"/>
      <c r="AC113"/>
    </row>
    <row r="114" spans="1:29" ht="14.25" x14ac:dyDescent="0.2">
      <c r="A114"/>
      <c r="B114"/>
      <c r="C114"/>
      <c r="D114"/>
      <c r="E114"/>
      <c r="F114"/>
      <c r="G114"/>
      <c r="H114"/>
      <c r="T114"/>
      <c r="V114"/>
      <c r="W114"/>
      <c r="X114"/>
      <c r="Y114"/>
      <c r="Z114"/>
      <c r="AA114"/>
      <c r="AB114"/>
      <c r="AC114"/>
    </row>
    <row r="115" spans="1:29" ht="14.25" x14ac:dyDescent="0.2">
      <c r="A115"/>
      <c r="B115"/>
      <c r="C115"/>
      <c r="D115"/>
      <c r="E115"/>
      <c r="F115"/>
      <c r="G115"/>
      <c r="H115"/>
      <c r="T115"/>
      <c r="V115"/>
      <c r="W115"/>
      <c r="X115"/>
      <c r="Y115"/>
      <c r="Z115"/>
      <c r="AA115"/>
      <c r="AB115"/>
      <c r="AC115"/>
    </row>
    <row r="116" spans="1:29" ht="14.25" x14ac:dyDescent="0.2">
      <c r="A116"/>
      <c r="B116"/>
      <c r="C116"/>
      <c r="D116"/>
      <c r="E116"/>
      <c r="F116"/>
      <c r="G116"/>
      <c r="H116"/>
      <c r="V116"/>
      <c r="W116"/>
      <c r="X116"/>
      <c r="Y116"/>
      <c r="Z116"/>
      <c r="AA116"/>
      <c r="AB116"/>
      <c r="AC116"/>
    </row>
    <row r="117" spans="1:29" ht="14.25" x14ac:dyDescent="0.2">
      <c r="A117"/>
      <c r="B117"/>
      <c r="C117"/>
      <c r="D117"/>
      <c r="E117"/>
      <c r="F117"/>
      <c r="G117"/>
      <c r="H117"/>
      <c r="V117"/>
      <c r="W117"/>
      <c r="X117"/>
      <c r="Y117"/>
      <c r="Z117"/>
      <c r="AA117"/>
      <c r="AB117"/>
      <c r="AC117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R100"/>
  <sheetViews>
    <sheetView showGridLines="0" workbookViewId="0">
      <selection activeCell="AI37" sqref="AI37"/>
    </sheetView>
  </sheetViews>
  <sheetFormatPr defaultRowHeight="12.75" x14ac:dyDescent="0.2"/>
  <cols>
    <col min="1" max="1" width="10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.125" style="6" customWidth="1"/>
    <col min="21" max="21" width="6.125" style="6" bestFit="1" customWidth="1"/>
    <col min="22" max="22" width="5.625" style="6" bestFit="1" customWidth="1"/>
    <col min="23" max="23" width="5.125" style="6" customWidth="1"/>
    <col min="24" max="24" width="6.375" style="6" bestFit="1" customWidth="1"/>
    <col min="25" max="25" width="5.125" style="6" customWidth="1"/>
    <col min="26" max="26" width="5.375" style="6" bestFit="1" customWidth="1"/>
    <col min="27" max="27" width="9" style="6"/>
    <col min="28" max="28" width="6.375" style="6" bestFit="1" customWidth="1"/>
    <col min="29" max="29" width="6.25" style="6" bestFit="1" customWidth="1"/>
    <col min="30" max="30" width="9" style="6"/>
    <col min="31" max="31" width="10.375" style="6" bestFit="1" customWidth="1"/>
    <col min="32" max="32" width="12.375" style="9" bestFit="1" customWidth="1"/>
    <col min="33" max="33" width="10" style="6" bestFit="1" customWidth="1"/>
    <col min="34" max="34" width="2.75" style="6" customWidth="1"/>
    <col min="35" max="35" width="4.75" style="9" bestFit="1" customWidth="1"/>
    <col min="36" max="36" width="3.25" style="9" bestFit="1" customWidth="1"/>
    <col min="37" max="38" width="4.75" style="9" bestFit="1" customWidth="1"/>
    <col min="39" max="39" width="2.75" style="6" customWidth="1"/>
    <col min="40" max="40" width="3.125" style="6" bestFit="1" customWidth="1"/>
    <col min="41" max="41" width="4.75" style="6" bestFit="1" customWidth="1"/>
    <col min="42" max="42" width="4.125" style="6" bestFit="1" customWidth="1"/>
    <col min="43" max="43" width="5.875" style="6" bestFit="1" customWidth="1"/>
    <col min="44" max="44" width="2.75" style="6" customWidth="1"/>
    <col min="45" max="16384" width="9" style="6"/>
  </cols>
  <sheetData>
    <row r="1" spans="1:43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20" t="s">
        <v>22</v>
      </c>
      <c r="K1" s="21">
        <f>RESUMO!D12</f>
        <v>3</v>
      </c>
      <c r="L1" s="22" t="s">
        <v>23</v>
      </c>
      <c r="M1" s="23">
        <f>RESUMO!E12</f>
        <v>2</v>
      </c>
      <c r="O1" s="24" t="s">
        <v>24</v>
      </c>
      <c r="P1" s="25">
        <f>SUM(H$1:H$13)</f>
        <v>8.7554066666666657</v>
      </c>
      <c r="Q1" s="26" t="s">
        <v>41</v>
      </c>
      <c r="R1" s="27">
        <f>P1/h_por_dia</f>
        <v>1.0944258333333332</v>
      </c>
      <c r="U1" s="9"/>
      <c r="V1" s="9"/>
      <c r="W1" s="42" t="s">
        <v>95</v>
      </c>
      <c r="X1" s="42" t="s">
        <v>96</v>
      </c>
      <c r="Y1" s="42" t="s">
        <v>98</v>
      </c>
      <c r="Z1" s="42" t="s">
        <v>97</v>
      </c>
      <c r="AB1" s="42" t="s">
        <v>89</v>
      </c>
      <c r="AC1" s="42" t="s">
        <v>90</v>
      </c>
      <c r="AE1" s="7" t="s">
        <v>130</v>
      </c>
      <c r="AF1" s="10" t="s">
        <v>40</v>
      </c>
      <c r="AG1" s="5" t="s">
        <v>19</v>
      </c>
      <c r="AI1" s="10" t="s">
        <v>20</v>
      </c>
      <c r="AJ1" s="10" t="s">
        <v>21</v>
      </c>
      <c r="AK1" s="10" t="s">
        <v>24</v>
      </c>
      <c r="AL1" s="10" t="s">
        <v>24</v>
      </c>
      <c r="AN1" s="24" t="s">
        <v>24</v>
      </c>
      <c r="AO1" s="25">
        <f>SUM(AL$1:AL$13)</f>
        <v>6.817706666666667</v>
      </c>
      <c r="AP1" s="26" t="s">
        <v>41</v>
      </c>
      <c r="AQ1" s="27">
        <f>AO1/h_por_dia</f>
        <v>0.85221333333333338</v>
      </c>
    </row>
    <row r="2" spans="1:43" x14ac:dyDescent="0.2">
      <c r="A2" s="1" t="s">
        <v>91</v>
      </c>
      <c r="B2" s="15"/>
      <c r="C2" s="2"/>
      <c r="E2" s="17"/>
      <c r="F2" s="17"/>
      <c r="G2" s="17"/>
      <c r="H2" s="17"/>
      <c r="J2" s="6"/>
      <c r="K2" s="6"/>
      <c r="L2" s="6"/>
      <c r="M2" s="6"/>
      <c r="U2" s="105" t="s">
        <v>9</v>
      </c>
      <c r="V2" s="106">
        <v>1</v>
      </c>
      <c r="W2" s="107">
        <f>(2.741*1)+0.552</f>
        <v>3.2930000000000001</v>
      </c>
      <c r="X2" s="107">
        <v>1.3620000000000001</v>
      </c>
      <c r="Y2" s="107"/>
      <c r="Z2" s="107">
        <f>(1.357*1)+0.957</f>
        <v>2.3140000000000001</v>
      </c>
      <c r="AB2" s="107">
        <f>(Y2+X2+W2)*V2</f>
        <v>4.6550000000000002</v>
      </c>
      <c r="AC2" s="107">
        <f>Z2*V2</f>
        <v>2.3140000000000001</v>
      </c>
      <c r="AE2" s="1" t="s">
        <v>91</v>
      </c>
      <c r="AF2" s="15"/>
      <c r="AG2" s="2"/>
      <c r="AI2" s="17"/>
      <c r="AJ2" s="17"/>
      <c r="AK2" s="17"/>
      <c r="AL2" s="17"/>
    </row>
    <row r="3" spans="1:43" x14ac:dyDescent="0.2">
      <c r="A3" s="3" t="s">
        <v>22</v>
      </c>
      <c r="B3" s="11">
        <v>9.8007200000000001</v>
      </c>
      <c r="C3" s="4">
        <v>1</v>
      </c>
      <c r="E3" s="18">
        <f>C3*B3</f>
        <v>9.8007200000000001</v>
      </c>
      <c r="F3" s="12">
        <f>$K$1</f>
        <v>3</v>
      </c>
      <c r="G3" s="18">
        <f>E3/F3</f>
        <v>3.2669066666666668</v>
      </c>
      <c r="H3" s="18">
        <f>LARGE(G3:G4,1)</f>
        <v>3.2669066666666668</v>
      </c>
      <c r="J3" s="6"/>
      <c r="K3" s="6"/>
      <c r="L3" s="6"/>
      <c r="M3" s="6"/>
      <c r="U3" s="105" t="s">
        <v>10</v>
      </c>
      <c r="V3" s="106">
        <v>1</v>
      </c>
      <c r="W3" s="107">
        <v>1.002</v>
      </c>
      <c r="X3" s="107"/>
      <c r="Y3" s="107"/>
      <c r="Z3" s="107">
        <v>0.501</v>
      </c>
      <c r="AB3" s="107">
        <f>(Y3+X3+W3)*V3</f>
        <v>1.002</v>
      </c>
      <c r="AC3" s="107">
        <f>Z3*V3</f>
        <v>0.501</v>
      </c>
      <c r="AE3" s="3" t="s">
        <v>22</v>
      </c>
      <c r="AF3" s="11">
        <v>9.8007200000000001</v>
      </c>
      <c r="AG3" s="4">
        <v>1</v>
      </c>
      <c r="AI3" s="18">
        <f>AG3*AF3</f>
        <v>9.8007200000000001</v>
      </c>
      <c r="AJ3" s="12">
        <f>$K$1</f>
        <v>3</v>
      </c>
      <c r="AK3" s="18">
        <f>AI3/AJ3</f>
        <v>3.2669066666666668</v>
      </c>
      <c r="AL3" s="18">
        <f>LARGE(AK3:AK4,1)</f>
        <v>3.2669066666666668</v>
      </c>
    </row>
    <row r="4" spans="1:43" x14ac:dyDescent="0.2">
      <c r="A4" s="3" t="s">
        <v>23</v>
      </c>
      <c r="B4" s="11">
        <v>3.9279999999999999</v>
      </c>
      <c r="C4" s="4">
        <v>1</v>
      </c>
      <c r="E4" s="18">
        <f>C4*B4</f>
        <v>3.9279999999999999</v>
      </c>
      <c r="F4" s="12">
        <f>$M$1</f>
        <v>2</v>
      </c>
      <c r="G4" s="18">
        <f>E4/F4</f>
        <v>1.964</v>
      </c>
      <c r="H4" s="18"/>
      <c r="J4" s="6"/>
      <c r="K4" s="6"/>
      <c r="L4" s="6"/>
      <c r="M4" s="6"/>
      <c r="U4" s="105">
        <v>90822</v>
      </c>
      <c r="V4" s="106">
        <v>1</v>
      </c>
      <c r="W4" s="107">
        <v>1.546</v>
      </c>
      <c r="X4" s="107"/>
      <c r="Y4" s="107"/>
      <c r="Z4" s="107">
        <v>0.77300000000000002</v>
      </c>
      <c r="AB4" s="107">
        <f>(Y4+X4+W4)*V4</f>
        <v>1.546</v>
      </c>
      <c r="AC4" s="107">
        <f>Z4*V4</f>
        <v>0.77300000000000002</v>
      </c>
      <c r="AE4" s="3" t="s">
        <v>23</v>
      </c>
      <c r="AF4" s="11">
        <v>3.9279999999999999</v>
      </c>
      <c r="AG4" s="4">
        <v>1</v>
      </c>
      <c r="AI4" s="18">
        <f>AG4*AF4</f>
        <v>3.9279999999999999</v>
      </c>
      <c r="AJ4" s="12">
        <f>$M$1</f>
        <v>2</v>
      </c>
      <c r="AK4" s="18">
        <f>AI4/AJ4</f>
        <v>1.964</v>
      </c>
      <c r="AL4" s="18"/>
    </row>
    <row r="5" spans="1:43" x14ac:dyDescent="0.2">
      <c r="A5" s="1" t="s">
        <v>92</v>
      </c>
      <c r="B5" s="15"/>
      <c r="C5" s="2"/>
      <c r="E5" s="17"/>
      <c r="F5" s="17"/>
      <c r="G5" s="17"/>
      <c r="H5" s="17"/>
      <c r="J5" s="6"/>
      <c r="K5" s="6"/>
      <c r="L5" s="6"/>
      <c r="M5" s="6"/>
      <c r="U5" s="105" t="s">
        <v>11</v>
      </c>
      <c r="V5" s="106">
        <v>10</v>
      </c>
      <c r="W5" s="107">
        <v>6.8000000000000005E-2</v>
      </c>
      <c r="X5" s="107"/>
      <c r="Y5" s="107"/>
      <c r="Z5" s="107">
        <v>3.4000000000000002E-2</v>
      </c>
      <c r="AB5" s="107">
        <f>(Y5+X5+W5)*V5</f>
        <v>0.68</v>
      </c>
      <c r="AC5" s="107">
        <f>Z5*V5</f>
        <v>0.34</v>
      </c>
      <c r="AE5" s="1" t="s">
        <v>92</v>
      </c>
      <c r="AF5" s="15"/>
      <c r="AG5" s="2"/>
      <c r="AI5" s="17"/>
      <c r="AJ5" s="17"/>
      <c r="AK5" s="17"/>
      <c r="AL5" s="17"/>
    </row>
    <row r="6" spans="1:43" x14ac:dyDescent="0.2">
      <c r="A6" s="3" t="s">
        <v>22</v>
      </c>
      <c r="B6" s="11">
        <v>11.998719999999999</v>
      </c>
      <c r="C6" s="4">
        <v>1</v>
      </c>
      <c r="E6" s="18">
        <f>C6*B6</f>
        <v>11.998719999999999</v>
      </c>
      <c r="F6" s="12">
        <f>$K$1</f>
        <v>3</v>
      </c>
      <c r="G6" s="18">
        <f>E6/F6</f>
        <v>3.9995733333333328</v>
      </c>
      <c r="H6" s="18">
        <f>LARGE(G6:G7,1)</f>
        <v>4.2634999999999996</v>
      </c>
      <c r="J6" s="6"/>
      <c r="K6" s="6"/>
      <c r="L6" s="6"/>
      <c r="M6" s="6"/>
      <c r="U6" s="105">
        <v>102218</v>
      </c>
      <c r="V6" s="106">
        <v>5.04</v>
      </c>
      <c r="W6" s="107"/>
      <c r="X6" s="107"/>
      <c r="Y6" s="107">
        <v>0.3805</v>
      </c>
      <c r="Z6" s="107"/>
      <c r="AB6" s="107">
        <f>(Y6+X6+W6)*V6</f>
        <v>1.9177200000000001</v>
      </c>
      <c r="AC6" s="107">
        <f>Z6*V6</f>
        <v>0</v>
      </c>
      <c r="AE6" s="3" t="s">
        <v>22</v>
      </c>
      <c r="AF6" s="11">
        <v>11.998719999999999</v>
      </c>
      <c r="AG6" s="4">
        <v>0</v>
      </c>
      <c r="AI6" s="18">
        <f>AG6*AF6</f>
        <v>0</v>
      </c>
      <c r="AJ6" s="12">
        <f>$K$1</f>
        <v>3</v>
      </c>
      <c r="AK6" s="18">
        <f>AI6/AJ6</f>
        <v>0</v>
      </c>
      <c r="AL6" s="18">
        <f>LARGE(AK6:AK7,1)</f>
        <v>0</v>
      </c>
    </row>
    <row r="7" spans="1:43" x14ac:dyDescent="0.2">
      <c r="A7" s="3" t="s">
        <v>23</v>
      </c>
      <c r="B7" s="11">
        <v>8.5269999999999992</v>
      </c>
      <c r="C7" s="4">
        <v>1</v>
      </c>
      <c r="E7" s="18">
        <f>C7*B7</f>
        <v>8.5269999999999992</v>
      </c>
      <c r="F7" s="12">
        <f>$M$1</f>
        <v>2</v>
      </c>
      <c r="G7" s="18">
        <f>E7/F7</f>
        <v>4.2634999999999996</v>
      </c>
      <c r="H7" s="18"/>
      <c r="J7" s="6"/>
      <c r="K7" s="6"/>
      <c r="L7" s="6"/>
      <c r="M7" s="6"/>
      <c r="AB7" s="108">
        <f>SUM(AB2:AB6)</f>
        <v>9.8007200000000001</v>
      </c>
      <c r="AC7" s="108">
        <f>SUM(AC2:AC6)</f>
        <v>3.9279999999999999</v>
      </c>
      <c r="AE7" s="3" t="s">
        <v>23</v>
      </c>
      <c r="AF7" s="11">
        <v>8.5269999999999992</v>
      </c>
      <c r="AG7" s="4">
        <v>0</v>
      </c>
      <c r="AI7" s="18">
        <f>AG7*AF7</f>
        <v>0</v>
      </c>
      <c r="AJ7" s="12">
        <f>$M$1</f>
        <v>2</v>
      </c>
      <c r="AK7" s="18">
        <f>AI7/AJ7</f>
        <v>0</v>
      </c>
      <c r="AL7" s="18"/>
    </row>
    <row r="8" spans="1:43" ht="14.25" x14ac:dyDescent="0.2">
      <c r="A8" s="1" t="s">
        <v>105</v>
      </c>
      <c r="B8" s="15"/>
      <c r="C8" s="2"/>
      <c r="E8" s="17"/>
      <c r="F8" s="17"/>
      <c r="G8" s="17"/>
      <c r="H8" s="17"/>
      <c r="J8" s="6"/>
      <c r="K8" s="6"/>
      <c r="L8" s="6"/>
      <c r="M8" s="6"/>
      <c r="AA8"/>
      <c r="AB8"/>
      <c r="AC8"/>
      <c r="AD8"/>
      <c r="AE8" s="1" t="s">
        <v>105</v>
      </c>
      <c r="AF8" s="15"/>
      <c r="AG8" s="2"/>
      <c r="AI8" s="17"/>
      <c r="AJ8" s="17"/>
      <c r="AK8" s="17"/>
      <c r="AL8" s="17"/>
    </row>
    <row r="9" spans="1:43" x14ac:dyDescent="0.2">
      <c r="A9" s="3" t="s">
        <v>22</v>
      </c>
      <c r="B9" s="11">
        <v>7.5024000000000006</v>
      </c>
      <c r="C9" s="4">
        <v>0</v>
      </c>
      <c r="E9" s="18">
        <f>C9*B9</f>
        <v>0</v>
      </c>
      <c r="F9" s="12">
        <f>$K$1</f>
        <v>3</v>
      </c>
      <c r="G9" s="18">
        <f>E9/F9</f>
        <v>0</v>
      </c>
      <c r="H9" s="18">
        <f>LARGE(G9:G10,1)</f>
        <v>0</v>
      </c>
      <c r="J9" s="6"/>
      <c r="K9" s="6"/>
      <c r="L9" s="6"/>
      <c r="M9" s="6"/>
      <c r="U9" s="9"/>
      <c r="V9" s="38"/>
      <c r="W9" s="42" t="s">
        <v>95</v>
      </c>
      <c r="X9" s="42" t="s">
        <v>96</v>
      </c>
      <c r="Y9" s="42" t="s">
        <v>98</v>
      </c>
      <c r="Z9" s="42" t="s">
        <v>97</v>
      </c>
      <c r="AB9" s="42" t="s">
        <v>89</v>
      </c>
      <c r="AC9" s="42" t="s">
        <v>90</v>
      </c>
      <c r="AE9" s="3" t="s">
        <v>22</v>
      </c>
      <c r="AF9" s="11">
        <v>7.5024000000000006</v>
      </c>
      <c r="AG9" s="4">
        <v>1</v>
      </c>
      <c r="AI9" s="18">
        <f>AG9*AF9</f>
        <v>7.5024000000000006</v>
      </c>
      <c r="AJ9" s="12">
        <f>$K$1</f>
        <v>3</v>
      </c>
      <c r="AK9" s="18">
        <f>AI9/AJ9</f>
        <v>2.5008000000000004</v>
      </c>
      <c r="AL9" s="18">
        <f>LARGE(AK9:AK10,1)</f>
        <v>2.5008000000000004</v>
      </c>
    </row>
    <row r="10" spans="1:43" x14ac:dyDescent="0.2">
      <c r="A10" s="3" t="s">
        <v>23</v>
      </c>
      <c r="B10" s="11">
        <v>3.7382</v>
      </c>
      <c r="C10" s="4">
        <v>0</v>
      </c>
      <c r="E10" s="18">
        <f>C10*B10</f>
        <v>0</v>
      </c>
      <c r="F10" s="12">
        <f>$M$1</f>
        <v>2</v>
      </c>
      <c r="G10" s="18">
        <f>E10/F10</f>
        <v>0</v>
      </c>
      <c r="H10" s="18"/>
      <c r="J10" s="6"/>
      <c r="K10" s="6"/>
      <c r="L10" s="6"/>
      <c r="M10" s="6"/>
      <c r="U10" s="105" t="s">
        <v>178</v>
      </c>
      <c r="V10" s="106">
        <v>1</v>
      </c>
      <c r="W10" s="107">
        <v>5</v>
      </c>
      <c r="X10" s="107">
        <v>2</v>
      </c>
      <c r="Y10" s="107"/>
      <c r="Z10" s="107">
        <v>7</v>
      </c>
      <c r="AB10" s="107">
        <f>(Y10+X10+W10)*V10</f>
        <v>7</v>
      </c>
      <c r="AC10" s="107">
        <f>Z10*V10</f>
        <v>7</v>
      </c>
      <c r="AE10" s="3" t="s">
        <v>23</v>
      </c>
      <c r="AF10" s="11">
        <v>3.7382</v>
      </c>
      <c r="AG10" s="4">
        <v>1</v>
      </c>
      <c r="AI10" s="18">
        <f>AG10*AF10</f>
        <v>3.7382</v>
      </c>
      <c r="AJ10" s="12">
        <f>$M$1</f>
        <v>2</v>
      </c>
      <c r="AK10" s="18">
        <f>AI10/AJ10</f>
        <v>1.8691</v>
      </c>
      <c r="AL10" s="18"/>
    </row>
    <row r="11" spans="1:43" x14ac:dyDescent="0.2">
      <c r="A11" s="1" t="s">
        <v>106</v>
      </c>
      <c r="B11" s="15"/>
      <c r="C11" s="2"/>
      <c r="E11" s="17"/>
      <c r="F11" s="17"/>
      <c r="G11" s="17"/>
      <c r="H11" s="17"/>
      <c r="J11" s="6"/>
      <c r="K11" s="6"/>
      <c r="L11" s="6"/>
      <c r="M11" s="6"/>
      <c r="U11" s="105">
        <v>90801</v>
      </c>
      <c r="V11" s="106">
        <v>1</v>
      </c>
      <c r="W11" s="107">
        <v>2.7410000000000001</v>
      </c>
      <c r="X11" s="107"/>
      <c r="Y11" s="107"/>
      <c r="Z11" s="107">
        <v>1.357</v>
      </c>
      <c r="AB11" s="107">
        <f>(Y11+X11+W11)*V11</f>
        <v>2.7410000000000001</v>
      </c>
      <c r="AC11" s="107">
        <f>Z11*V11</f>
        <v>1.357</v>
      </c>
      <c r="AE11" s="1" t="s">
        <v>106</v>
      </c>
      <c r="AF11" s="15"/>
      <c r="AG11" s="2"/>
      <c r="AI11" s="17"/>
      <c r="AJ11" s="17"/>
      <c r="AK11" s="17"/>
      <c r="AL11" s="17"/>
    </row>
    <row r="12" spans="1:43" x14ac:dyDescent="0.2">
      <c r="A12" s="3" t="s">
        <v>22</v>
      </c>
      <c r="B12" s="11">
        <v>0.35</v>
      </c>
      <c r="C12" s="4">
        <v>7</v>
      </c>
      <c r="E12" s="18">
        <f>C12*B12</f>
        <v>2.4499999999999997</v>
      </c>
      <c r="F12" s="12">
        <f>$K$1</f>
        <v>3</v>
      </c>
      <c r="G12" s="18">
        <f>E12/F12</f>
        <v>0.81666666666666654</v>
      </c>
      <c r="H12" s="18">
        <f>LARGE(G12:G13,1)</f>
        <v>1.2249999999999999</v>
      </c>
      <c r="J12" s="6"/>
      <c r="K12" s="6"/>
      <c r="L12" s="6"/>
      <c r="M12" s="6"/>
      <c r="U12" s="105">
        <v>100659</v>
      </c>
      <c r="V12" s="106">
        <v>5</v>
      </c>
      <c r="W12" s="107">
        <v>6.8000000000000005E-2</v>
      </c>
      <c r="X12" s="107"/>
      <c r="Y12" s="107"/>
      <c r="Z12" s="107">
        <v>3.4000000000000002E-2</v>
      </c>
      <c r="AB12" s="107">
        <f>(Y12+X12+W12)*V12</f>
        <v>0.34</v>
      </c>
      <c r="AC12" s="107">
        <f>Z12*V12</f>
        <v>0.17</v>
      </c>
      <c r="AE12" s="3" t="s">
        <v>22</v>
      </c>
      <c r="AF12" s="11">
        <v>0.35</v>
      </c>
      <c r="AG12" s="4">
        <v>6</v>
      </c>
      <c r="AI12" s="18">
        <f>AG12*AF12</f>
        <v>2.0999999999999996</v>
      </c>
      <c r="AJ12" s="12">
        <f>$K$1</f>
        <v>3</v>
      </c>
      <c r="AK12" s="18">
        <f>AI12/AJ12</f>
        <v>0.69999999999999984</v>
      </c>
      <c r="AL12" s="18">
        <f>LARGE(AK12:AK13,1)</f>
        <v>1.0499999999999998</v>
      </c>
    </row>
    <row r="13" spans="1:43" x14ac:dyDescent="0.2">
      <c r="A13" s="3" t="s">
        <v>23</v>
      </c>
      <c r="B13" s="11">
        <v>0.35</v>
      </c>
      <c r="C13" s="4">
        <v>7</v>
      </c>
      <c r="E13" s="18">
        <f>C13*B13</f>
        <v>2.4499999999999997</v>
      </c>
      <c r="F13" s="12">
        <f>$M$1</f>
        <v>2</v>
      </c>
      <c r="G13" s="18">
        <f>E13/F13</f>
        <v>1.2249999999999999</v>
      </c>
      <c r="H13" s="18"/>
      <c r="J13" s="6"/>
      <c r="K13" s="6"/>
      <c r="L13" s="6"/>
      <c r="M13" s="6"/>
      <c r="U13" s="105">
        <v>102218</v>
      </c>
      <c r="V13" s="106">
        <v>5.04</v>
      </c>
      <c r="W13" s="107"/>
      <c r="X13" s="107"/>
      <c r="Y13" s="107">
        <v>0.3805</v>
      </c>
      <c r="Z13" s="107"/>
      <c r="AB13" s="107">
        <f>(Y13+X13+W13)*V13</f>
        <v>1.9177200000000001</v>
      </c>
      <c r="AC13" s="107">
        <f>Z13*V13</f>
        <v>0</v>
      </c>
      <c r="AE13" s="3" t="s">
        <v>23</v>
      </c>
      <c r="AF13" s="11">
        <v>0.35</v>
      </c>
      <c r="AG13" s="4">
        <v>6</v>
      </c>
      <c r="AI13" s="18">
        <f>AG13*AF13</f>
        <v>2.0999999999999996</v>
      </c>
      <c r="AJ13" s="12">
        <f>$M$1</f>
        <v>2</v>
      </c>
      <c r="AK13" s="18">
        <f>AI13/AJ13</f>
        <v>1.0499999999999998</v>
      </c>
      <c r="AL13" s="18"/>
    </row>
    <row r="14" spans="1:43" x14ac:dyDescent="0.2">
      <c r="A14" s="1" t="s">
        <v>93</v>
      </c>
      <c r="B14" s="15"/>
      <c r="C14" s="2"/>
      <c r="E14" s="17"/>
      <c r="F14" s="17"/>
      <c r="G14" s="17"/>
      <c r="H14" s="17"/>
      <c r="J14" s="6"/>
      <c r="K14" s="6"/>
      <c r="L14" s="6"/>
      <c r="M14" s="6"/>
      <c r="U14" s="105"/>
      <c r="V14" s="106"/>
      <c r="W14" s="107"/>
      <c r="X14" s="107"/>
      <c r="Y14" s="107"/>
      <c r="Z14" s="107"/>
      <c r="AB14" s="107"/>
      <c r="AC14" s="107"/>
      <c r="AE14" s="1" t="s">
        <v>93</v>
      </c>
      <c r="AF14" s="15"/>
      <c r="AG14" s="2"/>
      <c r="AI14" s="17"/>
      <c r="AJ14" s="17"/>
      <c r="AK14" s="17"/>
      <c r="AL14" s="17"/>
    </row>
    <row r="15" spans="1:43" x14ac:dyDescent="0.2">
      <c r="A15" s="3" t="s">
        <v>22</v>
      </c>
      <c r="B15" s="11">
        <v>7.883</v>
      </c>
      <c r="C15" s="4">
        <v>0</v>
      </c>
      <c r="E15" s="18">
        <f>C15*B15</f>
        <v>0</v>
      </c>
      <c r="F15" s="12">
        <f>$K$1</f>
        <v>3</v>
      </c>
      <c r="G15" s="18">
        <f>E15/F15</f>
        <v>0</v>
      </c>
      <c r="H15" s="18">
        <f>LARGE(G15:G16,1)</f>
        <v>0</v>
      </c>
      <c r="J15" s="6"/>
      <c r="K15" s="6"/>
      <c r="L15" s="6"/>
      <c r="M15" s="6"/>
      <c r="U15" s="9"/>
      <c r="V15" s="38"/>
      <c r="W15" s="57"/>
      <c r="X15" s="57"/>
      <c r="Y15" s="57"/>
      <c r="Z15" s="57"/>
      <c r="AB15" s="108">
        <f>SUM(AB10:AB14)</f>
        <v>11.998719999999999</v>
      </c>
      <c r="AC15" s="108">
        <f>SUM(AC10:AC14)</f>
        <v>8.5269999999999992</v>
      </c>
      <c r="AE15" s="3" t="s">
        <v>22</v>
      </c>
      <c r="AF15" s="11">
        <v>7.883</v>
      </c>
      <c r="AG15" s="4">
        <v>1</v>
      </c>
      <c r="AI15" s="18">
        <f>AG15*AF15</f>
        <v>7.883</v>
      </c>
      <c r="AJ15" s="12">
        <f>$K$1</f>
        <v>3</v>
      </c>
      <c r="AK15" s="18">
        <f>AI15/AJ15</f>
        <v>2.6276666666666668</v>
      </c>
      <c r="AL15" s="18">
        <f>LARGE(AK15:AK16,1)</f>
        <v>2.6276666666666668</v>
      </c>
    </row>
    <row r="16" spans="1:43" x14ac:dyDescent="0.2">
      <c r="A16" s="3" t="s">
        <v>23</v>
      </c>
      <c r="B16" s="11">
        <v>3.9279999999999999</v>
      </c>
      <c r="C16" s="4">
        <v>0</v>
      </c>
      <c r="E16" s="18">
        <f>C16*B16</f>
        <v>0</v>
      </c>
      <c r="F16" s="12">
        <f>$M$1</f>
        <v>2</v>
      </c>
      <c r="G16" s="18">
        <f>E16/F16</f>
        <v>0</v>
      </c>
      <c r="H16" s="18"/>
      <c r="J16" s="6"/>
      <c r="K16" s="6"/>
      <c r="L16" s="6"/>
      <c r="M16" s="6"/>
      <c r="AE16" s="3" t="s">
        <v>23</v>
      </c>
      <c r="AF16" s="11">
        <v>3.9279999999999999</v>
      </c>
      <c r="AG16" s="4">
        <v>1</v>
      </c>
      <c r="AI16" s="18">
        <f>AG16*AF16</f>
        <v>3.9279999999999999</v>
      </c>
      <c r="AJ16" s="12">
        <f>$M$1</f>
        <v>2</v>
      </c>
      <c r="AK16" s="18">
        <f>AI16/AJ16</f>
        <v>1.964</v>
      </c>
      <c r="AL16" s="18"/>
    </row>
    <row r="17" spans="1:44" x14ac:dyDescent="0.2">
      <c r="A17" s="1" t="s">
        <v>94</v>
      </c>
      <c r="B17" s="15"/>
      <c r="C17" s="2"/>
      <c r="E17" s="17"/>
      <c r="F17" s="17"/>
      <c r="G17" s="17"/>
      <c r="H17" s="17"/>
      <c r="J17" s="6"/>
      <c r="K17" s="6"/>
      <c r="L17" s="6"/>
      <c r="M17" s="6"/>
      <c r="U17" s="9"/>
      <c r="V17" s="9"/>
      <c r="W17" s="42" t="s">
        <v>95</v>
      </c>
      <c r="X17" s="42" t="s">
        <v>96</v>
      </c>
      <c r="Y17" s="42" t="s">
        <v>98</v>
      </c>
      <c r="Z17" s="42" t="s">
        <v>97</v>
      </c>
      <c r="AB17" s="42" t="s">
        <v>89</v>
      </c>
      <c r="AC17" s="42" t="s">
        <v>90</v>
      </c>
      <c r="AE17" s="1" t="s">
        <v>94</v>
      </c>
      <c r="AF17" s="15"/>
      <c r="AG17" s="2"/>
      <c r="AI17" s="17"/>
      <c r="AJ17" s="17"/>
      <c r="AK17" s="17"/>
      <c r="AL17" s="17"/>
    </row>
    <row r="18" spans="1:44" x14ac:dyDescent="0.2">
      <c r="A18" s="3" t="s">
        <v>22</v>
      </c>
      <c r="B18" s="11">
        <v>7.883</v>
      </c>
      <c r="C18" s="4">
        <v>2</v>
      </c>
      <c r="E18" s="18">
        <f>C18*B18</f>
        <v>15.766</v>
      </c>
      <c r="F18" s="12">
        <f>$K$1</f>
        <v>3</v>
      </c>
      <c r="G18" s="18">
        <f>E18/F18</f>
        <v>5.2553333333333336</v>
      </c>
      <c r="H18" s="18">
        <f>LARGE(G18:G19,1)</f>
        <v>5.2553333333333336</v>
      </c>
      <c r="J18" s="6"/>
      <c r="K18" s="6"/>
      <c r="L18" s="6"/>
      <c r="M18" s="6"/>
      <c r="U18" s="105" t="s">
        <v>9</v>
      </c>
      <c r="V18" s="106">
        <v>1</v>
      </c>
      <c r="W18" s="107">
        <f>(2.741*1)+0.552</f>
        <v>3.2930000000000001</v>
      </c>
      <c r="X18" s="107">
        <v>1.3620000000000001</v>
      </c>
      <c r="Y18" s="107"/>
      <c r="Z18" s="107">
        <f>(1.357*1)+0.957</f>
        <v>2.3140000000000001</v>
      </c>
      <c r="AB18" s="107">
        <f>(Y18+X18+W18)*V18</f>
        <v>4.6550000000000002</v>
      </c>
      <c r="AC18" s="107">
        <f>Z18*V18</f>
        <v>2.3140000000000001</v>
      </c>
      <c r="AE18" s="3" t="s">
        <v>22</v>
      </c>
      <c r="AF18" s="11">
        <v>7.883</v>
      </c>
      <c r="AG18" s="4">
        <v>0</v>
      </c>
      <c r="AI18" s="18">
        <f>AG18*AF18</f>
        <v>0</v>
      </c>
      <c r="AJ18" s="12">
        <f>$K$1</f>
        <v>3</v>
      </c>
      <c r="AK18" s="18">
        <f>AI18/AJ18</f>
        <v>0</v>
      </c>
      <c r="AL18" s="18">
        <f>LARGE(AK18:AK19,1)</f>
        <v>0</v>
      </c>
    </row>
    <row r="19" spans="1:44" x14ac:dyDescent="0.2">
      <c r="A19" s="3" t="s">
        <v>23</v>
      </c>
      <c r="B19" s="11">
        <v>3.9279999999999999</v>
      </c>
      <c r="C19" s="4">
        <v>2</v>
      </c>
      <c r="E19" s="18">
        <f>C19*B19</f>
        <v>7.8559999999999999</v>
      </c>
      <c r="F19" s="12">
        <f>$M$1</f>
        <v>2</v>
      </c>
      <c r="G19" s="18">
        <f>E19/F19</f>
        <v>3.9279999999999999</v>
      </c>
      <c r="H19" s="18"/>
      <c r="J19" s="6"/>
      <c r="K19" s="6"/>
      <c r="L19" s="6"/>
      <c r="M19" s="6"/>
      <c r="U19" s="105" t="s">
        <v>177</v>
      </c>
      <c r="V19" s="106">
        <v>1</v>
      </c>
      <c r="W19" s="107">
        <v>1.4139999999999999</v>
      </c>
      <c r="X19" s="107"/>
      <c r="Y19" s="107"/>
      <c r="Z19" s="107">
        <v>0.70699999999999996</v>
      </c>
      <c r="AB19" s="107">
        <f>(Y19+X19+W19)*V19</f>
        <v>1.4139999999999999</v>
      </c>
      <c r="AC19" s="107">
        <f>Z19*V19</f>
        <v>0.70699999999999996</v>
      </c>
      <c r="AE19" s="3" t="s">
        <v>23</v>
      </c>
      <c r="AF19" s="11">
        <v>3.9279999999999999</v>
      </c>
      <c r="AG19" s="4">
        <v>0</v>
      </c>
      <c r="AI19" s="18">
        <f>AG19*AF19</f>
        <v>0</v>
      </c>
      <c r="AJ19" s="12">
        <f>$M$1</f>
        <v>2</v>
      </c>
      <c r="AK19" s="18">
        <f>AI19/AJ19</f>
        <v>0</v>
      </c>
      <c r="AL19" s="18"/>
    </row>
    <row r="20" spans="1:44" x14ac:dyDescent="0.2">
      <c r="A20" s="1" t="s">
        <v>122</v>
      </c>
      <c r="B20" s="15"/>
      <c r="C20" s="2"/>
      <c r="E20" s="17"/>
      <c r="F20" s="17"/>
      <c r="G20" s="17"/>
      <c r="H20" s="17"/>
      <c r="J20" s="6"/>
      <c r="K20" s="6"/>
      <c r="L20" s="6"/>
      <c r="M20" s="6"/>
      <c r="U20" s="105" t="s">
        <v>12</v>
      </c>
      <c r="V20" s="106">
        <v>1</v>
      </c>
      <c r="W20" s="107">
        <v>0.76700000000000002</v>
      </c>
      <c r="X20" s="107"/>
      <c r="Y20" s="107"/>
      <c r="Z20" s="107">
        <v>0.38400000000000001</v>
      </c>
      <c r="AB20" s="107">
        <f>(Y20+X20+W20)*V20</f>
        <v>0.76700000000000002</v>
      </c>
      <c r="AC20" s="107">
        <f>Z20*V20</f>
        <v>0.38400000000000001</v>
      </c>
      <c r="AE20" s="1" t="s">
        <v>122</v>
      </c>
      <c r="AF20" s="15"/>
      <c r="AG20" s="2"/>
      <c r="AI20" s="17"/>
      <c r="AJ20" s="17"/>
      <c r="AK20" s="17"/>
      <c r="AL20" s="17"/>
    </row>
    <row r="21" spans="1:44" x14ac:dyDescent="0.2">
      <c r="A21" s="3" t="s">
        <v>22</v>
      </c>
      <c r="B21" s="11">
        <v>0.35</v>
      </c>
      <c r="C21" s="4">
        <v>2</v>
      </c>
      <c r="E21" s="18">
        <f>C21*B21</f>
        <v>0.7</v>
      </c>
      <c r="F21" s="12">
        <f>$K$1</f>
        <v>3</v>
      </c>
      <c r="G21" s="18">
        <f>E21/F21</f>
        <v>0.23333333333333331</v>
      </c>
      <c r="H21" s="18">
        <f>LARGE(G21:G22,1)</f>
        <v>0.35</v>
      </c>
      <c r="J21" s="6"/>
      <c r="K21" s="6"/>
      <c r="L21" s="6"/>
      <c r="M21" s="6"/>
      <c r="U21" s="105" t="s">
        <v>11</v>
      </c>
      <c r="V21" s="106">
        <v>9.8000000000000007</v>
      </c>
      <c r="W21" s="107">
        <v>6.8000000000000005E-2</v>
      </c>
      <c r="X21" s="107"/>
      <c r="Y21" s="107"/>
      <c r="Z21" s="107">
        <v>3.4000000000000002E-2</v>
      </c>
      <c r="AB21" s="107">
        <f>(Y21+X21+W21)*V21</f>
        <v>0.6664000000000001</v>
      </c>
      <c r="AC21" s="107">
        <f>Z21*V21</f>
        <v>0.33320000000000005</v>
      </c>
      <c r="AE21" s="3" t="s">
        <v>22</v>
      </c>
      <c r="AF21" s="11">
        <v>0.35</v>
      </c>
      <c r="AG21" s="4">
        <v>0</v>
      </c>
      <c r="AI21" s="18">
        <f>AG21*AF21</f>
        <v>0</v>
      </c>
      <c r="AJ21" s="12">
        <f>$K$1</f>
        <v>3</v>
      </c>
      <c r="AK21" s="18">
        <f>AI21/AJ21</f>
        <v>0</v>
      </c>
      <c r="AL21" s="18">
        <f>LARGE(AK21:AK22,1)</f>
        <v>0</v>
      </c>
    </row>
    <row r="22" spans="1:44" x14ac:dyDescent="0.2">
      <c r="A22" s="3" t="s">
        <v>23</v>
      </c>
      <c r="B22" s="11">
        <v>0.35</v>
      </c>
      <c r="C22" s="4">
        <v>2</v>
      </c>
      <c r="E22" s="18">
        <f>C22*B22</f>
        <v>0.7</v>
      </c>
      <c r="F22" s="12">
        <f>$M$1</f>
        <v>2</v>
      </c>
      <c r="G22" s="18">
        <f>E22/F22</f>
        <v>0.35</v>
      </c>
      <c r="H22" s="18"/>
      <c r="J22" s="6"/>
      <c r="K22" s="6"/>
      <c r="L22" s="6"/>
      <c r="M22" s="6"/>
      <c r="U22" s="105">
        <v>102218</v>
      </c>
      <c r="V22" s="106">
        <v>4.41</v>
      </c>
      <c r="W22" s="107"/>
      <c r="X22" s="107"/>
      <c r="Y22" s="107">
        <v>0.3805</v>
      </c>
      <c r="Z22" s="107"/>
      <c r="AB22" s="107"/>
      <c r="AC22" s="107"/>
      <c r="AE22" s="3" t="s">
        <v>23</v>
      </c>
      <c r="AF22" s="11">
        <v>0.35</v>
      </c>
      <c r="AG22" s="4">
        <v>0</v>
      </c>
      <c r="AI22" s="18">
        <f>AG22*AF22</f>
        <v>0</v>
      </c>
      <c r="AJ22" s="12">
        <f>$M$1</f>
        <v>2</v>
      </c>
      <c r="AK22" s="18">
        <f>AI22/AJ22</f>
        <v>0</v>
      </c>
      <c r="AL22" s="18"/>
    </row>
    <row r="23" spans="1:44" x14ac:dyDescent="0.2">
      <c r="A23" s="1" t="s">
        <v>88</v>
      </c>
      <c r="B23" s="15"/>
      <c r="C23" s="2"/>
      <c r="E23" s="17"/>
      <c r="F23" s="17"/>
      <c r="G23" s="17"/>
      <c r="H23" s="17"/>
      <c r="J23" s="6"/>
      <c r="K23" s="6"/>
      <c r="L23" s="6"/>
      <c r="M23" s="6"/>
      <c r="U23" s="9"/>
      <c r="V23" s="38"/>
      <c r="W23" s="57"/>
      <c r="X23" s="57"/>
      <c r="Y23" s="57"/>
      <c r="Z23" s="57"/>
      <c r="AB23" s="108">
        <f>SUM(AB18:AB22)</f>
        <v>7.5024000000000006</v>
      </c>
      <c r="AC23" s="108">
        <f>SUM(AC18:AC22)</f>
        <v>3.7382</v>
      </c>
      <c r="AE23" s="1" t="s">
        <v>88</v>
      </c>
      <c r="AF23" s="15"/>
      <c r="AG23" s="2"/>
      <c r="AI23" s="17"/>
      <c r="AJ23" s="17"/>
      <c r="AK23" s="17"/>
      <c r="AL23" s="17"/>
    </row>
    <row r="24" spans="1:44" x14ac:dyDescent="0.2">
      <c r="A24" s="3" t="s">
        <v>22</v>
      </c>
      <c r="B24" s="11">
        <v>0.152</v>
      </c>
      <c r="C24" s="4">
        <v>0</v>
      </c>
      <c r="E24" s="18">
        <f>C24*B24</f>
        <v>0</v>
      </c>
      <c r="F24" s="12">
        <f>$K$1</f>
        <v>3</v>
      </c>
      <c r="G24" s="18">
        <f>E24/F24</f>
        <v>0</v>
      </c>
      <c r="H24" s="18">
        <f>LARGE(G24:G25,1)</f>
        <v>0</v>
      </c>
      <c r="J24" s="6"/>
      <c r="K24" s="6"/>
      <c r="L24" s="6"/>
      <c r="M24" s="6"/>
      <c r="AE24" s="3" t="s">
        <v>22</v>
      </c>
      <c r="AF24" s="11">
        <v>0.152</v>
      </c>
      <c r="AG24" s="16">
        <v>5</v>
      </c>
      <c r="AI24" s="18">
        <f>AG24*AF24</f>
        <v>0.76</v>
      </c>
      <c r="AJ24" s="12">
        <f>$K$1</f>
        <v>3</v>
      </c>
      <c r="AK24" s="18">
        <f>AI24/AJ24</f>
        <v>0.25333333333333335</v>
      </c>
      <c r="AL24" s="18">
        <f>LARGE(AK24:AK25,1)</f>
        <v>0.25333333333333335</v>
      </c>
    </row>
    <row r="25" spans="1:44" x14ac:dyDescent="0.2">
      <c r="A25" s="3" t="s">
        <v>23</v>
      </c>
      <c r="B25" s="11">
        <v>7.5999999999999998E-2</v>
      </c>
      <c r="C25" s="4">
        <v>0</v>
      </c>
      <c r="E25" s="18">
        <f>C25*B25</f>
        <v>0</v>
      </c>
      <c r="F25" s="12">
        <f>$M$1</f>
        <v>2</v>
      </c>
      <c r="G25" s="18">
        <f>E25/F25</f>
        <v>0</v>
      </c>
      <c r="H25" s="18"/>
      <c r="J25" s="6"/>
      <c r="K25" s="6"/>
      <c r="L25" s="6"/>
      <c r="M25" s="6"/>
      <c r="U25" s="9"/>
      <c r="V25" s="9"/>
      <c r="W25" s="42" t="s">
        <v>95</v>
      </c>
      <c r="X25" s="42" t="s">
        <v>96</v>
      </c>
      <c r="Y25" s="42" t="s">
        <v>98</v>
      </c>
      <c r="Z25" s="42" t="s">
        <v>97</v>
      </c>
      <c r="AB25" s="42" t="s">
        <v>89</v>
      </c>
      <c r="AC25" s="42" t="s">
        <v>90</v>
      </c>
      <c r="AE25" s="3" t="s">
        <v>23</v>
      </c>
      <c r="AF25" s="11">
        <v>7.5999999999999998E-2</v>
      </c>
      <c r="AG25" s="16">
        <v>5</v>
      </c>
      <c r="AI25" s="18">
        <f>AG25*AF25</f>
        <v>0.38</v>
      </c>
      <c r="AJ25" s="12">
        <f>$M$1</f>
        <v>2</v>
      </c>
      <c r="AK25" s="18">
        <f>AI25/AJ25</f>
        <v>0.19</v>
      </c>
      <c r="AL25" s="18"/>
    </row>
    <row r="26" spans="1:44" x14ac:dyDescent="0.2">
      <c r="A26" s="1" t="s">
        <v>179</v>
      </c>
      <c r="B26" s="15"/>
      <c r="C26" s="2"/>
      <c r="E26" s="17"/>
      <c r="F26" s="17"/>
      <c r="G26" s="17"/>
      <c r="H26" s="17"/>
      <c r="J26" s="6"/>
      <c r="K26" s="6"/>
      <c r="L26" s="6"/>
      <c r="M26" s="6"/>
      <c r="U26" s="105" t="s">
        <v>9</v>
      </c>
      <c r="V26" s="106">
        <v>1</v>
      </c>
      <c r="W26" s="107">
        <f>(2.741*1)+0.552</f>
        <v>3.2930000000000001</v>
      </c>
      <c r="X26" s="107">
        <v>1.3620000000000001</v>
      </c>
      <c r="Y26" s="107"/>
      <c r="Z26" s="107">
        <f>(1.357*1)+0.957</f>
        <v>2.3140000000000001</v>
      </c>
      <c r="AB26" s="107">
        <f>(Y26+X26+W26)*V26</f>
        <v>4.6550000000000002</v>
      </c>
      <c r="AC26" s="107">
        <f>Z26*V26</f>
        <v>2.3140000000000001</v>
      </c>
      <c r="AE26" s="1" t="s">
        <v>179</v>
      </c>
      <c r="AF26" s="15"/>
      <c r="AG26" s="2"/>
      <c r="AI26" s="17"/>
      <c r="AJ26" s="17"/>
      <c r="AK26" s="17"/>
      <c r="AL26" s="17"/>
    </row>
    <row r="27" spans="1:44" x14ac:dyDescent="0.2">
      <c r="A27" s="3" t="s">
        <v>22</v>
      </c>
      <c r="B27" s="11">
        <v>1.7070000000000001</v>
      </c>
      <c r="C27" s="4">
        <v>0</v>
      </c>
      <c r="E27" s="18">
        <f>C27*B27</f>
        <v>0</v>
      </c>
      <c r="F27" s="12">
        <f>$K$1</f>
        <v>3</v>
      </c>
      <c r="G27" s="18">
        <f>E27/F27</f>
        <v>0</v>
      </c>
      <c r="H27" s="18">
        <f>LARGE(G27:G28,1)</f>
        <v>0</v>
      </c>
      <c r="J27" s="6"/>
      <c r="K27" s="6"/>
      <c r="L27" s="6"/>
      <c r="M27" s="6"/>
      <c r="U27" s="105">
        <v>90822</v>
      </c>
      <c r="V27" s="106">
        <v>1</v>
      </c>
      <c r="W27" s="107">
        <v>1.546</v>
      </c>
      <c r="X27" s="107"/>
      <c r="Y27" s="107"/>
      <c r="Z27" s="107">
        <v>0.77300000000000002</v>
      </c>
      <c r="AB27" s="107">
        <f>(Y27+X27+W27)*V27</f>
        <v>1.546</v>
      </c>
      <c r="AC27" s="107">
        <f>Z27*V27</f>
        <v>0.77300000000000002</v>
      </c>
      <c r="AE27" s="3" t="s">
        <v>22</v>
      </c>
      <c r="AF27" s="11">
        <v>1.7070000000000001</v>
      </c>
      <c r="AG27" s="4">
        <v>1.1399999999999999</v>
      </c>
      <c r="AI27" s="18">
        <f>AG27*AF27</f>
        <v>1.9459799999999998</v>
      </c>
      <c r="AJ27" s="12">
        <f>$K$1</f>
        <v>3</v>
      </c>
      <c r="AK27" s="18">
        <f>AI27/AJ27</f>
        <v>0.6486599999999999</v>
      </c>
      <c r="AL27" s="18">
        <f>LARGE(AK27:AK28,1)</f>
        <v>0.6486599999999999</v>
      </c>
    </row>
    <row r="28" spans="1:44" x14ac:dyDescent="0.2">
      <c r="A28" s="3" t="s">
        <v>23</v>
      </c>
      <c r="B28" s="11">
        <v>0.85299999999999998</v>
      </c>
      <c r="C28" s="4">
        <v>0</v>
      </c>
      <c r="E28" s="18">
        <f>C28*B28</f>
        <v>0</v>
      </c>
      <c r="F28" s="12">
        <f>$M$1</f>
        <v>2</v>
      </c>
      <c r="G28" s="18">
        <f>E28/F28</f>
        <v>0</v>
      </c>
      <c r="H28" s="18"/>
      <c r="J28" s="6"/>
      <c r="K28" s="6"/>
      <c r="L28" s="6"/>
      <c r="M28" s="6"/>
      <c r="U28" s="105" t="s">
        <v>10</v>
      </c>
      <c r="V28" s="106">
        <v>1</v>
      </c>
      <c r="W28" s="107">
        <v>1.002</v>
      </c>
      <c r="X28" s="107"/>
      <c r="Y28" s="107"/>
      <c r="Z28" s="107">
        <v>0.501</v>
      </c>
      <c r="AB28" s="107">
        <f>(Y28+X28+W28)*V28</f>
        <v>1.002</v>
      </c>
      <c r="AC28" s="107">
        <f>Z28*V28</f>
        <v>0.501</v>
      </c>
      <c r="AE28" s="3" t="s">
        <v>23</v>
      </c>
      <c r="AF28" s="11">
        <v>0.85299999999999998</v>
      </c>
      <c r="AG28" s="4">
        <v>1.1399999999999999</v>
      </c>
      <c r="AI28" s="18">
        <f>AG28*AF28</f>
        <v>0.97241999999999984</v>
      </c>
      <c r="AJ28" s="12">
        <f>$M$1</f>
        <v>2</v>
      </c>
      <c r="AK28" s="18">
        <f>AI28/AJ28</f>
        <v>0.48620999999999992</v>
      </c>
      <c r="AL28" s="18"/>
    </row>
    <row r="29" spans="1:44" x14ac:dyDescent="0.2">
      <c r="A29" s="1" t="s">
        <v>180</v>
      </c>
      <c r="B29" s="15"/>
      <c r="C29" s="2"/>
      <c r="E29" s="17"/>
      <c r="F29" s="17"/>
      <c r="G29" s="17"/>
      <c r="H29" s="17"/>
      <c r="J29" s="6"/>
      <c r="K29" s="6"/>
      <c r="L29" s="6"/>
      <c r="M29" s="6"/>
      <c r="U29" s="105" t="s">
        <v>11</v>
      </c>
      <c r="V29" s="106">
        <v>10</v>
      </c>
      <c r="W29" s="107">
        <v>6.8000000000000005E-2</v>
      </c>
      <c r="X29" s="107"/>
      <c r="Y29" s="107"/>
      <c r="Z29" s="107">
        <v>3.4000000000000002E-2</v>
      </c>
      <c r="AB29" s="107">
        <f>(Y29+X29+W29)*V29</f>
        <v>0.68</v>
      </c>
      <c r="AC29" s="107">
        <f>Z29*V29</f>
        <v>0.34</v>
      </c>
      <c r="AE29" s="1" t="s">
        <v>180</v>
      </c>
      <c r="AF29" s="15"/>
      <c r="AG29" s="2"/>
      <c r="AI29" s="17"/>
      <c r="AJ29" s="17"/>
      <c r="AK29" s="17"/>
      <c r="AL29" s="17"/>
    </row>
    <row r="30" spans="1:44" ht="14.25" x14ac:dyDescent="0.2">
      <c r="A30" s="3" t="s">
        <v>22</v>
      </c>
      <c r="B30" s="11">
        <v>1.5109999999999999</v>
      </c>
      <c r="C30" s="4">
        <v>0</v>
      </c>
      <c r="E30" s="18">
        <f>C30*B30</f>
        <v>0</v>
      </c>
      <c r="F30" s="12">
        <f>$K$1</f>
        <v>3</v>
      </c>
      <c r="G30" s="18">
        <f>E30/F30</f>
        <v>0</v>
      </c>
      <c r="H30" s="18">
        <f>LARGE(G30:G31,1)</f>
        <v>0</v>
      </c>
      <c r="J30"/>
      <c r="K30" s="6"/>
      <c r="L30" s="6"/>
      <c r="M30"/>
      <c r="N30"/>
      <c r="O30"/>
      <c r="P30"/>
      <c r="Q30"/>
      <c r="R30"/>
      <c r="S30"/>
      <c r="T30"/>
      <c r="U30" s="105">
        <v>102218</v>
      </c>
      <c r="V30" s="106">
        <v>5.04</v>
      </c>
      <c r="W30" s="107"/>
      <c r="X30" s="107"/>
      <c r="Y30" s="107">
        <v>0.3805</v>
      </c>
      <c r="Z30" s="107"/>
      <c r="AB30" s="107"/>
      <c r="AC30" s="107"/>
      <c r="AE30" s="3" t="s">
        <v>22</v>
      </c>
      <c r="AF30" s="11">
        <v>1.5109999999999999</v>
      </c>
      <c r="AG30" s="4">
        <v>2.29</v>
      </c>
      <c r="AI30" s="18">
        <f>AG30*AF30</f>
        <v>3.4601899999999999</v>
      </c>
      <c r="AJ30" s="12">
        <f>$K$1</f>
        <v>3</v>
      </c>
      <c r="AK30" s="18">
        <f>AI30/AJ30</f>
        <v>1.1533966666666666</v>
      </c>
      <c r="AL30" s="18">
        <f>LARGE(AK30:AK31,1)</f>
        <v>1.6820050000000002</v>
      </c>
      <c r="AM30"/>
      <c r="AN30"/>
      <c r="AO30"/>
      <c r="AP30"/>
      <c r="AQ30"/>
      <c r="AR30"/>
    </row>
    <row r="31" spans="1:44" ht="14.25" x14ac:dyDescent="0.2">
      <c r="A31" s="3" t="s">
        <v>23</v>
      </c>
      <c r="B31" s="11">
        <v>1.4690000000000001</v>
      </c>
      <c r="C31" s="4">
        <v>0</v>
      </c>
      <c r="E31" s="18">
        <f>C31*B31</f>
        <v>0</v>
      </c>
      <c r="F31" s="12">
        <f>$M$1</f>
        <v>2</v>
      </c>
      <c r="G31" s="18">
        <f>E31/F31</f>
        <v>0</v>
      </c>
      <c r="H31" s="18"/>
      <c r="J31"/>
      <c r="K31" s="6"/>
      <c r="L31" s="6"/>
      <c r="M31"/>
      <c r="N31"/>
      <c r="O31"/>
      <c r="P31"/>
      <c r="Q31"/>
      <c r="R31"/>
      <c r="S31"/>
      <c r="T31"/>
      <c r="U31" s="9"/>
      <c r="V31" s="38"/>
      <c r="W31" s="57"/>
      <c r="X31" s="57"/>
      <c r="Y31" s="57"/>
      <c r="Z31" s="57"/>
      <c r="AB31" s="108">
        <f>SUM(AB26:AB30)</f>
        <v>7.883</v>
      </c>
      <c r="AC31" s="108">
        <f>SUM(AC26:AC30)</f>
        <v>3.9279999999999999</v>
      </c>
      <c r="AE31" s="3" t="s">
        <v>23</v>
      </c>
      <c r="AF31" s="11">
        <v>1.4690000000000001</v>
      </c>
      <c r="AG31" s="4">
        <v>2.29</v>
      </c>
      <c r="AI31" s="18">
        <f>AG31*AF31</f>
        <v>3.3640100000000004</v>
      </c>
      <c r="AJ31" s="12">
        <f>$M$1</f>
        <v>2</v>
      </c>
      <c r="AK31" s="18">
        <f>AI31/AJ31</f>
        <v>1.6820050000000002</v>
      </c>
      <c r="AL31" s="18"/>
      <c r="AM31"/>
      <c r="AN31"/>
      <c r="AO31"/>
      <c r="AP31"/>
      <c r="AQ31"/>
      <c r="AR31"/>
    </row>
    <row r="32" spans="1:44" ht="14.2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</row>
    <row r="33" spans="1:44" ht="14.2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 s="9"/>
      <c r="V33" s="9"/>
      <c r="W33" s="42" t="s">
        <v>95</v>
      </c>
      <c r="X33" s="42" t="s">
        <v>96</v>
      </c>
      <c r="Y33" s="42" t="s">
        <v>98</v>
      </c>
      <c r="Z33" s="42" t="s">
        <v>97</v>
      </c>
      <c r="AB33" s="42" t="s">
        <v>89</v>
      </c>
      <c r="AC33" s="42" t="s">
        <v>90</v>
      </c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</row>
    <row r="34" spans="1:44" ht="14.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 s="105" t="s">
        <v>9</v>
      </c>
      <c r="V34" s="106">
        <v>1</v>
      </c>
      <c r="W34" s="107">
        <f>(2.741*1)+0.552</f>
        <v>3.2930000000000001</v>
      </c>
      <c r="X34" s="107">
        <v>1.3620000000000001</v>
      </c>
      <c r="Y34" s="107"/>
      <c r="Z34" s="107">
        <f>(1.357*1)+0.957</f>
        <v>2.3140000000000001</v>
      </c>
      <c r="AB34" s="107">
        <f>(Y34+X34+W34)*V34</f>
        <v>4.6550000000000002</v>
      </c>
      <c r="AC34" s="107">
        <f>Z34*V34</f>
        <v>2.3140000000000001</v>
      </c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</row>
    <row r="35" spans="1:44" ht="14.2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 s="105">
        <v>90822</v>
      </c>
      <c r="V35" s="106">
        <v>1</v>
      </c>
      <c r="W35" s="107">
        <v>1.546</v>
      </c>
      <c r="X35" s="107"/>
      <c r="Y35" s="107"/>
      <c r="Z35" s="107">
        <v>0.77300000000000002</v>
      </c>
      <c r="AB35" s="107">
        <f>(Y35+X35+W35)*V35</f>
        <v>1.546</v>
      </c>
      <c r="AC35" s="107">
        <f>Z35*V35</f>
        <v>0.77300000000000002</v>
      </c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</row>
    <row r="36" spans="1:44" ht="14.2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 s="105" t="s">
        <v>10</v>
      </c>
      <c r="V36" s="106">
        <v>1</v>
      </c>
      <c r="W36" s="107">
        <v>1.002</v>
      </c>
      <c r="X36" s="107"/>
      <c r="Y36" s="107"/>
      <c r="Z36" s="107">
        <v>0.501</v>
      </c>
      <c r="AB36" s="107">
        <f>(Y36+X36+W36)*V36</f>
        <v>1.002</v>
      </c>
      <c r="AC36" s="107">
        <f>Z36*V36</f>
        <v>0.501</v>
      </c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</row>
    <row r="37" spans="1:44" ht="14.2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 s="105" t="s">
        <v>11</v>
      </c>
      <c r="V37" s="106">
        <v>10</v>
      </c>
      <c r="W37" s="107">
        <v>6.8000000000000005E-2</v>
      </c>
      <c r="X37" s="107"/>
      <c r="Y37" s="107"/>
      <c r="Z37" s="107">
        <v>3.4000000000000002E-2</v>
      </c>
      <c r="AB37" s="107">
        <f>(Y37+X37+W37)*V37</f>
        <v>0.68</v>
      </c>
      <c r="AC37" s="107">
        <f>Z37*V37</f>
        <v>0.34</v>
      </c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</row>
    <row r="38" spans="1:44" ht="14.2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 s="105">
        <v>102218</v>
      </c>
      <c r="V38" s="106">
        <v>5.04</v>
      </c>
      <c r="W38" s="107"/>
      <c r="X38" s="107"/>
      <c r="Y38" s="107">
        <v>0.3805</v>
      </c>
      <c r="Z38" s="107"/>
      <c r="AB38" s="107"/>
      <c r="AC38" s="107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</row>
    <row r="39" spans="1:44" ht="14.2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 s="9"/>
      <c r="V39" s="38"/>
      <c r="W39" s="57"/>
      <c r="X39" s="57"/>
      <c r="Y39" s="57"/>
      <c r="Z39" s="57"/>
      <c r="AB39" s="108">
        <f>SUM(AB34:AB38)</f>
        <v>7.883</v>
      </c>
      <c r="AC39" s="108">
        <f>SUM(AC34:AC38)</f>
        <v>3.9279999999999999</v>
      </c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</row>
    <row r="40" spans="1:44" ht="14.2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</row>
    <row r="41" spans="1:44" ht="14.2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</row>
    <row r="42" spans="1:44" ht="14.2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</row>
    <row r="43" spans="1:44" ht="14.2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</row>
    <row r="44" spans="1:44" ht="14.2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</row>
    <row r="45" spans="1:44" ht="14.2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</row>
    <row r="46" spans="1:44" ht="14.2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</row>
    <row r="47" spans="1:44" ht="14.2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</row>
    <row r="48" spans="1:44" ht="14.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X48" s="51"/>
      <c r="Y48" s="51"/>
      <c r="Z48" s="51"/>
      <c r="AA48" s="51"/>
      <c r="AB48" s="51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</row>
    <row r="49" spans="1:44" ht="14.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</row>
    <row r="50" spans="1:44" ht="14.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</row>
    <row r="51" spans="1:44" ht="14.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</row>
    <row r="52" spans="1:44" ht="14.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</row>
    <row r="53" spans="1:44" ht="14.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</row>
    <row r="54" spans="1:44" ht="14.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</row>
    <row r="55" spans="1:44" x14ac:dyDescent="0.2">
      <c r="B55" s="6"/>
      <c r="E55" s="6"/>
      <c r="F55" s="6"/>
      <c r="G55" s="6"/>
      <c r="H55" s="6"/>
      <c r="AF55" s="6"/>
      <c r="AI55" s="6"/>
      <c r="AJ55" s="6"/>
      <c r="AK55" s="6"/>
      <c r="AL55" s="6"/>
    </row>
    <row r="56" spans="1:44" x14ac:dyDescent="0.2">
      <c r="B56" s="6"/>
      <c r="E56" s="6"/>
      <c r="F56" s="6"/>
      <c r="G56" s="6"/>
      <c r="H56" s="6"/>
      <c r="AF56" s="6"/>
      <c r="AI56" s="6"/>
      <c r="AJ56" s="6"/>
      <c r="AK56" s="6"/>
      <c r="AL56" s="6"/>
    </row>
    <row r="57" spans="1:44" x14ac:dyDescent="0.2">
      <c r="B57" s="6"/>
      <c r="E57" s="6"/>
      <c r="F57" s="6"/>
      <c r="G57" s="6"/>
      <c r="H57" s="6"/>
      <c r="AF57" s="6"/>
      <c r="AI57" s="6"/>
      <c r="AJ57" s="6"/>
      <c r="AK57" s="6"/>
      <c r="AL57" s="6"/>
    </row>
    <row r="58" spans="1:44" x14ac:dyDescent="0.2">
      <c r="B58" s="6"/>
      <c r="E58" s="6"/>
      <c r="F58" s="6"/>
      <c r="G58" s="6"/>
      <c r="H58" s="6"/>
      <c r="AF58" s="6"/>
      <c r="AI58" s="6"/>
      <c r="AJ58" s="6"/>
      <c r="AK58" s="6"/>
      <c r="AL58" s="6"/>
    </row>
    <row r="59" spans="1:44" x14ac:dyDescent="0.2">
      <c r="B59" s="6"/>
      <c r="E59" s="6"/>
      <c r="F59" s="6"/>
      <c r="G59" s="6"/>
      <c r="H59" s="6"/>
      <c r="AF59" s="6"/>
      <c r="AI59" s="6"/>
      <c r="AJ59" s="6"/>
      <c r="AK59" s="6"/>
      <c r="AL59" s="6"/>
    </row>
    <row r="60" spans="1:44" x14ac:dyDescent="0.2">
      <c r="B60" s="6"/>
      <c r="E60" s="6"/>
      <c r="F60" s="6"/>
      <c r="G60" s="6"/>
      <c r="H60" s="6"/>
      <c r="AF60" s="6"/>
      <c r="AI60" s="6"/>
      <c r="AJ60" s="6"/>
      <c r="AK60" s="6"/>
      <c r="AL60" s="6"/>
    </row>
    <row r="61" spans="1:44" x14ac:dyDescent="0.2">
      <c r="B61" s="6"/>
      <c r="E61" s="6"/>
      <c r="F61" s="6"/>
      <c r="G61" s="6"/>
      <c r="H61" s="6"/>
      <c r="AF61" s="6"/>
      <c r="AI61" s="6"/>
      <c r="AJ61" s="6"/>
      <c r="AK61" s="6"/>
      <c r="AL61" s="6"/>
    </row>
    <row r="62" spans="1:44" x14ac:dyDescent="0.2">
      <c r="B62" s="6"/>
      <c r="E62" s="6"/>
      <c r="F62" s="6"/>
      <c r="G62" s="6"/>
      <c r="H62" s="6"/>
      <c r="AF62" s="6"/>
      <c r="AI62" s="6"/>
      <c r="AJ62" s="6"/>
      <c r="AK62" s="6"/>
      <c r="AL62" s="6"/>
    </row>
    <row r="63" spans="1:44" x14ac:dyDescent="0.2">
      <c r="B63" s="6"/>
      <c r="E63" s="6"/>
      <c r="F63" s="6"/>
      <c r="G63" s="6"/>
      <c r="H63" s="6"/>
      <c r="AF63" s="6"/>
      <c r="AI63" s="6"/>
      <c r="AJ63" s="6"/>
      <c r="AK63" s="6"/>
      <c r="AL63" s="6"/>
    </row>
    <row r="64" spans="1:44" x14ac:dyDescent="0.2">
      <c r="B64" s="6"/>
      <c r="E64" s="6"/>
      <c r="F64" s="6"/>
      <c r="G64" s="6"/>
      <c r="H64" s="6"/>
      <c r="AF64" s="6"/>
      <c r="AI64" s="6"/>
      <c r="AJ64" s="6"/>
      <c r="AK64" s="6"/>
      <c r="AL64" s="6"/>
    </row>
    <row r="65" spans="2:38" x14ac:dyDescent="0.2">
      <c r="B65" s="6"/>
      <c r="E65" s="6"/>
      <c r="F65" s="6"/>
      <c r="G65" s="6"/>
      <c r="H65" s="6"/>
      <c r="AF65" s="6"/>
      <c r="AI65" s="6"/>
      <c r="AJ65" s="6"/>
      <c r="AK65" s="6"/>
      <c r="AL65" s="6"/>
    </row>
    <row r="66" spans="2:38" x14ac:dyDescent="0.2">
      <c r="B66" s="6"/>
      <c r="E66" s="6"/>
      <c r="F66" s="6"/>
      <c r="G66" s="6"/>
      <c r="H66" s="6"/>
      <c r="AF66" s="6"/>
      <c r="AI66" s="6"/>
      <c r="AJ66" s="6"/>
      <c r="AK66" s="6"/>
      <c r="AL66" s="6"/>
    </row>
    <row r="67" spans="2:38" x14ac:dyDescent="0.2">
      <c r="B67" s="6"/>
      <c r="E67" s="6"/>
      <c r="F67" s="6"/>
      <c r="G67" s="6"/>
      <c r="H67" s="6"/>
      <c r="AF67" s="6"/>
      <c r="AI67" s="6"/>
      <c r="AJ67" s="6"/>
      <c r="AK67" s="6"/>
      <c r="AL67" s="6"/>
    </row>
    <row r="68" spans="2:38" x14ac:dyDescent="0.2">
      <c r="B68" s="6"/>
      <c r="E68" s="6"/>
      <c r="F68" s="6"/>
      <c r="G68" s="6"/>
      <c r="H68" s="6"/>
      <c r="AF68" s="6"/>
      <c r="AI68" s="6"/>
      <c r="AJ68" s="6"/>
      <c r="AK68" s="6"/>
      <c r="AL68" s="6"/>
    </row>
    <row r="69" spans="2:38" ht="54.75" customHeight="1" x14ac:dyDescent="0.2">
      <c r="B69" s="6"/>
      <c r="E69" s="6"/>
      <c r="F69" s="6"/>
      <c r="G69" s="6"/>
      <c r="H69" s="6"/>
      <c r="AF69" s="6"/>
      <c r="AI69" s="6"/>
      <c r="AJ69" s="6"/>
      <c r="AK69" s="6"/>
      <c r="AL69" s="6"/>
    </row>
    <row r="70" spans="2:38" x14ac:dyDescent="0.2">
      <c r="B70" s="6"/>
      <c r="E70" s="6"/>
      <c r="F70" s="6"/>
      <c r="G70" s="6"/>
      <c r="H70" s="6"/>
      <c r="AF70" s="6"/>
      <c r="AI70" s="6"/>
      <c r="AJ70" s="6"/>
      <c r="AK70" s="6"/>
      <c r="AL70" s="6"/>
    </row>
    <row r="71" spans="2:38" x14ac:dyDescent="0.2">
      <c r="B71" s="6"/>
      <c r="E71" s="6"/>
      <c r="F71" s="6"/>
      <c r="G71" s="6"/>
      <c r="H71" s="6"/>
      <c r="AF71" s="6"/>
      <c r="AI71" s="6"/>
      <c r="AJ71" s="6"/>
      <c r="AK71" s="6"/>
      <c r="AL71" s="6"/>
    </row>
    <row r="72" spans="2:38" x14ac:dyDescent="0.2">
      <c r="B72" s="6"/>
      <c r="E72" s="6"/>
      <c r="F72" s="6"/>
      <c r="G72" s="6"/>
      <c r="H72" s="6"/>
      <c r="AF72" s="6"/>
      <c r="AI72" s="6"/>
      <c r="AJ72" s="6"/>
      <c r="AK72" s="6"/>
      <c r="AL72" s="6"/>
    </row>
    <row r="73" spans="2:38" x14ac:dyDescent="0.2">
      <c r="B73" s="6"/>
      <c r="E73" s="6"/>
      <c r="F73" s="6"/>
      <c r="G73" s="6"/>
      <c r="H73" s="6"/>
      <c r="AF73" s="6"/>
      <c r="AI73" s="6"/>
      <c r="AJ73" s="6"/>
      <c r="AK73" s="6"/>
      <c r="AL73" s="6"/>
    </row>
    <row r="74" spans="2:38" x14ac:dyDescent="0.2">
      <c r="B74" s="6"/>
      <c r="E74" s="6"/>
      <c r="F74" s="6"/>
      <c r="G74" s="6"/>
      <c r="H74" s="6"/>
      <c r="AF74" s="6"/>
      <c r="AI74" s="6"/>
      <c r="AJ74" s="6"/>
      <c r="AK74" s="6"/>
      <c r="AL74" s="6"/>
    </row>
    <row r="75" spans="2:38" x14ac:dyDescent="0.2">
      <c r="B75" s="6"/>
      <c r="E75" s="6"/>
      <c r="F75" s="6"/>
      <c r="G75" s="6"/>
      <c r="H75" s="6"/>
      <c r="AF75" s="6"/>
      <c r="AI75" s="6"/>
      <c r="AJ75" s="6"/>
      <c r="AK75" s="6"/>
      <c r="AL75" s="6"/>
    </row>
    <row r="76" spans="2:38" x14ac:dyDescent="0.2">
      <c r="B76" s="6"/>
      <c r="E76" s="6"/>
      <c r="F76" s="6"/>
      <c r="G76" s="6"/>
      <c r="H76" s="6"/>
      <c r="AF76" s="6"/>
      <c r="AI76" s="6"/>
      <c r="AJ76" s="6"/>
      <c r="AK76" s="6"/>
      <c r="AL76" s="6"/>
    </row>
    <row r="77" spans="2:38" x14ac:dyDescent="0.2">
      <c r="B77" s="6"/>
      <c r="E77" s="6"/>
      <c r="F77" s="6"/>
      <c r="G77" s="6"/>
      <c r="H77" s="6"/>
      <c r="AF77" s="6"/>
      <c r="AI77" s="6"/>
      <c r="AJ77" s="6"/>
      <c r="AK77" s="6"/>
      <c r="AL77" s="6"/>
    </row>
    <row r="78" spans="2:38" x14ac:dyDescent="0.2">
      <c r="B78" s="6"/>
      <c r="E78" s="6"/>
      <c r="F78" s="6"/>
      <c r="G78" s="6"/>
      <c r="H78" s="6"/>
      <c r="AF78" s="6"/>
      <c r="AI78" s="6"/>
      <c r="AJ78" s="6"/>
      <c r="AK78" s="6"/>
      <c r="AL78" s="6"/>
    </row>
    <row r="79" spans="2:38" x14ac:dyDescent="0.2">
      <c r="B79" s="6"/>
      <c r="E79" s="6"/>
      <c r="F79" s="6"/>
      <c r="G79" s="6"/>
      <c r="H79" s="6"/>
      <c r="AF79" s="6"/>
      <c r="AI79" s="6"/>
      <c r="AJ79" s="6"/>
      <c r="AK79" s="6"/>
      <c r="AL79" s="6"/>
    </row>
    <row r="80" spans="2:38" x14ac:dyDescent="0.2">
      <c r="B80" s="6"/>
      <c r="E80" s="6"/>
      <c r="F80" s="6"/>
      <c r="G80" s="6"/>
      <c r="H80" s="6"/>
      <c r="AF80" s="6"/>
      <c r="AI80" s="6"/>
      <c r="AJ80" s="6"/>
      <c r="AK80" s="6"/>
      <c r="AL80" s="6"/>
    </row>
    <row r="81" spans="2:38" x14ac:dyDescent="0.2">
      <c r="B81" s="6"/>
      <c r="E81" s="6"/>
      <c r="F81" s="6"/>
      <c r="G81" s="6"/>
      <c r="H81" s="6"/>
      <c r="AF81" s="6"/>
      <c r="AI81" s="6"/>
      <c r="AJ81" s="6"/>
      <c r="AK81" s="6"/>
      <c r="AL81" s="6"/>
    </row>
    <row r="82" spans="2:38" x14ac:dyDescent="0.2">
      <c r="B82" s="6"/>
      <c r="E82" s="6"/>
      <c r="F82" s="6"/>
      <c r="G82" s="6"/>
      <c r="H82" s="6"/>
      <c r="AF82" s="6"/>
      <c r="AI82" s="6"/>
      <c r="AJ82" s="6"/>
      <c r="AK82" s="6"/>
      <c r="AL82" s="6"/>
    </row>
    <row r="83" spans="2:38" x14ac:dyDescent="0.2">
      <c r="B83" s="6"/>
      <c r="E83" s="6"/>
      <c r="F83" s="6"/>
      <c r="G83" s="6"/>
      <c r="H83" s="6"/>
      <c r="AF83" s="6"/>
      <c r="AI83" s="6"/>
      <c r="AJ83" s="6"/>
      <c r="AK83" s="6"/>
      <c r="AL83" s="6"/>
    </row>
    <row r="84" spans="2:38" x14ac:dyDescent="0.2">
      <c r="B84" s="6"/>
      <c r="E84" s="6"/>
      <c r="F84" s="6"/>
      <c r="G84" s="6"/>
      <c r="H84" s="6"/>
      <c r="AF84" s="6"/>
      <c r="AI84" s="6"/>
      <c r="AJ84" s="6"/>
      <c r="AK84" s="6"/>
      <c r="AL84" s="6"/>
    </row>
    <row r="85" spans="2:38" x14ac:dyDescent="0.2">
      <c r="B85" s="6"/>
      <c r="E85" s="6"/>
      <c r="F85" s="6"/>
      <c r="G85" s="6"/>
      <c r="H85" s="6"/>
      <c r="AF85" s="6"/>
      <c r="AI85" s="6"/>
      <c r="AJ85" s="6"/>
      <c r="AK85" s="6"/>
      <c r="AL85" s="6"/>
    </row>
    <row r="86" spans="2:38" x14ac:dyDescent="0.2">
      <c r="B86" s="6"/>
      <c r="E86" s="6"/>
      <c r="F86" s="6"/>
      <c r="G86" s="6"/>
      <c r="H86" s="6"/>
      <c r="AF86" s="6"/>
      <c r="AI86" s="6"/>
      <c r="AJ86" s="6"/>
      <c r="AK86" s="6"/>
      <c r="AL86" s="6"/>
    </row>
    <row r="87" spans="2:38" x14ac:dyDescent="0.2">
      <c r="B87" s="6"/>
      <c r="E87" s="6"/>
      <c r="F87" s="6"/>
      <c r="G87" s="6"/>
      <c r="H87" s="6"/>
      <c r="AF87" s="6"/>
      <c r="AI87" s="6"/>
      <c r="AJ87" s="6"/>
      <c r="AK87" s="6"/>
      <c r="AL87" s="6"/>
    </row>
    <row r="88" spans="2:38" x14ac:dyDescent="0.2">
      <c r="B88" s="6"/>
      <c r="E88" s="6"/>
      <c r="F88" s="6"/>
      <c r="G88" s="6"/>
      <c r="H88" s="6"/>
      <c r="AF88" s="6"/>
      <c r="AI88" s="6"/>
      <c r="AJ88" s="6"/>
      <c r="AK88" s="6"/>
      <c r="AL88" s="6"/>
    </row>
    <row r="89" spans="2:38" x14ac:dyDescent="0.2">
      <c r="B89" s="6"/>
      <c r="E89" s="6"/>
      <c r="F89" s="6"/>
      <c r="G89" s="6"/>
      <c r="H89" s="6"/>
      <c r="AF89" s="6"/>
      <c r="AI89" s="6"/>
      <c r="AJ89" s="6"/>
      <c r="AK89" s="6"/>
      <c r="AL89" s="6"/>
    </row>
    <row r="90" spans="2:38" x14ac:dyDescent="0.2">
      <c r="B90" s="6"/>
      <c r="E90" s="6"/>
      <c r="F90" s="6"/>
      <c r="G90" s="6"/>
      <c r="H90" s="6"/>
      <c r="AF90" s="6"/>
      <c r="AI90" s="6"/>
      <c r="AJ90" s="6"/>
      <c r="AK90" s="6"/>
      <c r="AL90" s="6"/>
    </row>
    <row r="91" spans="2:38" x14ac:dyDescent="0.2">
      <c r="B91" s="6"/>
      <c r="E91" s="6"/>
      <c r="F91" s="6"/>
      <c r="G91" s="6"/>
      <c r="H91" s="6"/>
      <c r="AF91" s="6"/>
      <c r="AI91" s="6"/>
      <c r="AJ91" s="6"/>
      <c r="AK91" s="6"/>
      <c r="AL91" s="6"/>
    </row>
    <row r="92" spans="2:38" x14ac:dyDescent="0.2">
      <c r="B92" s="6"/>
      <c r="E92" s="6"/>
      <c r="F92" s="6"/>
      <c r="G92" s="6"/>
      <c r="H92" s="6"/>
      <c r="AF92" s="6"/>
      <c r="AI92" s="6"/>
      <c r="AJ92" s="6"/>
      <c r="AK92" s="6"/>
      <c r="AL92" s="6"/>
    </row>
    <row r="93" spans="2:38" x14ac:dyDescent="0.2">
      <c r="B93" s="6"/>
      <c r="E93" s="6"/>
      <c r="F93" s="6"/>
      <c r="G93" s="6"/>
      <c r="H93" s="6"/>
      <c r="AF93" s="6"/>
      <c r="AI93" s="6"/>
      <c r="AJ93" s="6"/>
      <c r="AK93" s="6"/>
      <c r="AL93" s="6"/>
    </row>
    <row r="94" spans="2:38" x14ac:dyDescent="0.2">
      <c r="B94" s="6"/>
      <c r="E94" s="6"/>
      <c r="F94" s="6"/>
      <c r="G94" s="6"/>
      <c r="H94" s="6"/>
      <c r="AF94" s="6"/>
      <c r="AI94" s="6"/>
      <c r="AJ94" s="6"/>
      <c r="AK94" s="6"/>
      <c r="AL94" s="6"/>
    </row>
    <row r="95" spans="2:38" x14ac:dyDescent="0.2">
      <c r="B95" s="6"/>
      <c r="E95" s="6"/>
      <c r="F95" s="6"/>
      <c r="G95" s="6"/>
      <c r="H95" s="6"/>
      <c r="AF95" s="6"/>
      <c r="AI95" s="6"/>
      <c r="AJ95" s="6"/>
      <c r="AK95" s="6"/>
      <c r="AL95" s="6"/>
    </row>
    <row r="96" spans="2:38" x14ac:dyDescent="0.2">
      <c r="B96" s="6"/>
      <c r="E96" s="6"/>
      <c r="F96" s="6"/>
      <c r="G96" s="6"/>
      <c r="H96" s="6"/>
      <c r="AF96" s="6"/>
      <c r="AI96" s="6"/>
      <c r="AJ96" s="6"/>
      <c r="AK96" s="6"/>
      <c r="AL96" s="6"/>
    </row>
    <row r="97" spans="2:38" x14ac:dyDescent="0.2">
      <c r="B97" s="6"/>
      <c r="E97" s="6"/>
      <c r="F97" s="6"/>
      <c r="G97" s="6"/>
      <c r="H97" s="6"/>
      <c r="AF97" s="6"/>
      <c r="AI97" s="6"/>
      <c r="AJ97" s="6"/>
      <c r="AK97" s="6"/>
      <c r="AL97" s="6"/>
    </row>
    <row r="98" spans="2:38" x14ac:dyDescent="0.2">
      <c r="B98" s="6"/>
      <c r="E98" s="6"/>
      <c r="F98" s="6"/>
      <c r="G98" s="6"/>
      <c r="H98" s="6"/>
      <c r="AF98" s="6"/>
      <c r="AI98" s="6"/>
      <c r="AJ98" s="6"/>
      <c r="AK98" s="6"/>
      <c r="AL98" s="6"/>
    </row>
    <row r="99" spans="2:38" x14ac:dyDescent="0.2">
      <c r="B99" s="6"/>
      <c r="E99" s="6"/>
      <c r="F99" s="6"/>
      <c r="G99" s="6"/>
      <c r="H99" s="6"/>
      <c r="AF99" s="6"/>
      <c r="AI99" s="6"/>
      <c r="AJ99" s="6"/>
      <c r="AK99" s="6"/>
      <c r="AL99" s="6"/>
    </row>
    <row r="100" spans="2:38" x14ac:dyDescent="0.2">
      <c r="B100" s="6"/>
      <c r="E100" s="6"/>
      <c r="F100" s="6"/>
      <c r="G100" s="6"/>
      <c r="H100" s="6"/>
      <c r="AF100" s="6"/>
      <c r="AI100" s="6"/>
      <c r="AJ100" s="6"/>
      <c r="AK100" s="6"/>
      <c r="AL10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H120"/>
  <sheetViews>
    <sheetView showGridLines="0" workbookViewId="0">
      <selection activeCell="X3" activeCellId="1" sqref="C3:C17 X3:X17"/>
    </sheetView>
  </sheetViews>
  <sheetFormatPr defaultRowHeight="12.75" x14ac:dyDescent="0.2"/>
  <cols>
    <col min="1" max="1" width="12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5.8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87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.125" style="6" customWidth="1"/>
    <col min="21" max="21" width="5" style="6" bestFit="1" customWidth="1"/>
    <col min="22" max="22" width="12.37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5.625" style="9" bestFit="1" customWidth="1"/>
    <col min="27" max="27" width="3.25" style="9" bestFit="1" customWidth="1"/>
    <col min="28" max="29" width="5.875" style="9" bestFit="1" customWidth="1"/>
    <col min="30" max="30" width="2.75" style="6" customWidth="1"/>
    <col min="31" max="31" width="3.125" style="6" bestFit="1" customWidth="1"/>
    <col min="32" max="32" width="5.875" style="6" bestFit="1" customWidth="1"/>
    <col min="33" max="33" width="4.125" style="6" bestFit="1" customWidth="1"/>
    <col min="34" max="34" width="5.875" style="6" bestFit="1" customWidth="1"/>
    <col min="35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RESUMO!D13</f>
        <v>1</v>
      </c>
      <c r="L1" s="47" t="s">
        <v>23</v>
      </c>
      <c r="M1" s="23">
        <f>RESUMO!E13</f>
        <v>1</v>
      </c>
      <c r="O1" s="24" t="s">
        <v>24</v>
      </c>
      <c r="P1" s="25">
        <f>SUM(H2:H7)</f>
        <v>8.3565299999999993</v>
      </c>
      <c r="Q1" s="26" t="s">
        <v>41</v>
      </c>
      <c r="R1" s="27">
        <f>P1/h_por_dia</f>
        <v>1.0445662499999999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SUM(AC2:AC7)</f>
        <v>5.3944800000000006</v>
      </c>
      <c r="AG1" s="26" t="s">
        <v>41</v>
      </c>
      <c r="AH1" s="27">
        <f>AF1/h_por_dia</f>
        <v>0.67431000000000008</v>
      </c>
    </row>
    <row r="2" spans="1:34" x14ac:dyDescent="0.2">
      <c r="A2" s="1" t="s">
        <v>185</v>
      </c>
      <c r="B2" s="15"/>
      <c r="C2" s="35"/>
      <c r="E2" s="17"/>
      <c r="F2" s="17"/>
      <c r="G2" s="17"/>
      <c r="H2" s="17"/>
      <c r="V2" s="1" t="s">
        <v>185</v>
      </c>
      <c r="W2" s="15"/>
      <c r="X2" s="35"/>
      <c r="Z2" s="17"/>
      <c r="AA2" s="17"/>
      <c r="AB2" s="17"/>
      <c r="AC2" s="17"/>
    </row>
    <row r="3" spans="1:34" x14ac:dyDescent="0.2">
      <c r="A3" s="3" t="s">
        <v>22</v>
      </c>
      <c r="B3" s="11">
        <v>0.23400000000000001</v>
      </c>
      <c r="C3" s="33">
        <v>30.61</v>
      </c>
      <c r="E3" s="18">
        <f>C3*B3</f>
        <v>7.1627400000000003</v>
      </c>
      <c r="F3" s="12">
        <f>$K$1</f>
        <v>1</v>
      </c>
      <c r="G3" s="18">
        <f>E3/F3</f>
        <v>7.1627400000000003</v>
      </c>
      <c r="H3" s="18">
        <f>LARGE(G3:G4,1)</f>
        <v>7.1627400000000003</v>
      </c>
      <c r="V3" s="3" t="s">
        <v>22</v>
      </c>
      <c r="W3" s="11">
        <v>0.23400000000000001</v>
      </c>
      <c r="X3" s="33">
        <v>19.760000000000002</v>
      </c>
      <c r="Z3" s="18">
        <f>X3*W3</f>
        <v>4.6238400000000004</v>
      </c>
      <c r="AA3" s="12">
        <f>$K$1</f>
        <v>1</v>
      </c>
      <c r="AB3" s="18">
        <f>Z3/AA3</f>
        <v>4.6238400000000004</v>
      </c>
      <c r="AC3" s="18">
        <f>LARGE(AB3:AB4,1)</f>
        <v>4.6238400000000004</v>
      </c>
    </row>
    <row r="4" spans="1:34" x14ac:dyDescent="0.2">
      <c r="A4" s="3" t="s">
        <v>23</v>
      </c>
      <c r="B4" s="11">
        <v>8.5999999999999993E-2</v>
      </c>
      <c r="C4" s="33">
        <v>30.61</v>
      </c>
      <c r="E4" s="18">
        <f>C4*B4</f>
        <v>2.6324599999999996</v>
      </c>
      <c r="F4" s="12">
        <f>$M$1</f>
        <v>1</v>
      </c>
      <c r="G4" s="18">
        <f>E4/F4</f>
        <v>2.6324599999999996</v>
      </c>
      <c r="H4" s="18"/>
      <c r="V4" s="3" t="s">
        <v>23</v>
      </c>
      <c r="W4" s="11">
        <v>8.5999999999999993E-2</v>
      </c>
      <c r="X4" s="33">
        <v>19.760000000000002</v>
      </c>
      <c r="Z4" s="18">
        <f>X4*W4</f>
        <v>1.69936</v>
      </c>
      <c r="AA4" s="12">
        <f>$M$1</f>
        <v>1</v>
      </c>
      <c r="AB4" s="18">
        <f>Z4/AA4</f>
        <v>1.69936</v>
      </c>
      <c r="AC4" s="18"/>
    </row>
    <row r="5" spans="1:34" x14ac:dyDescent="0.2">
      <c r="A5" s="1" t="s">
        <v>186</v>
      </c>
      <c r="B5" s="15"/>
      <c r="C5" s="2"/>
      <c r="E5" s="17"/>
      <c r="F5" s="17"/>
      <c r="G5" s="17"/>
      <c r="H5" s="17"/>
      <c r="V5" s="1" t="s">
        <v>186</v>
      </c>
      <c r="W5" s="15"/>
      <c r="X5" s="2"/>
      <c r="Z5" s="17"/>
      <c r="AA5" s="17"/>
      <c r="AB5" s="17"/>
      <c r="AC5" s="17"/>
    </row>
    <row r="6" spans="1:34" x14ac:dyDescent="0.2">
      <c r="A6" s="3" t="s">
        <v>22</v>
      </c>
      <c r="B6" s="11">
        <v>3.9E-2</v>
      </c>
      <c r="C6" s="33">
        <v>30.61</v>
      </c>
      <c r="E6" s="18">
        <f>C6*B6</f>
        <v>1.1937899999999999</v>
      </c>
      <c r="F6" s="12">
        <f>$K$1</f>
        <v>1</v>
      </c>
      <c r="G6" s="18">
        <f>E6/F6</f>
        <v>1.1937899999999999</v>
      </c>
      <c r="H6" s="18">
        <f>LARGE(G6:G7,1)</f>
        <v>1.1937899999999999</v>
      </c>
      <c r="V6" s="3" t="s">
        <v>22</v>
      </c>
      <c r="W6" s="11">
        <v>3.9E-2</v>
      </c>
      <c r="X6" s="33">
        <v>19.760000000000002</v>
      </c>
      <c r="Z6" s="18">
        <f>X6*W6</f>
        <v>0.7706400000000001</v>
      </c>
      <c r="AA6" s="12">
        <f>$K$1</f>
        <v>1</v>
      </c>
      <c r="AB6" s="18">
        <f>Z6/AA6</f>
        <v>0.7706400000000001</v>
      </c>
      <c r="AC6" s="18">
        <f>LARGE(AB6:AB7,1)</f>
        <v>0.7706400000000001</v>
      </c>
    </row>
    <row r="7" spans="1:34" x14ac:dyDescent="0.2">
      <c r="A7" s="3" t="s">
        <v>23</v>
      </c>
      <c r="B7" s="11">
        <v>1.4E-2</v>
      </c>
      <c r="C7" s="33">
        <v>30.61</v>
      </c>
      <c r="E7" s="18">
        <f>C7*B7</f>
        <v>0.42853999999999998</v>
      </c>
      <c r="F7" s="12">
        <f>$M$1</f>
        <v>1</v>
      </c>
      <c r="G7" s="18">
        <f>E7/F7</f>
        <v>0.42853999999999998</v>
      </c>
      <c r="H7" s="18"/>
      <c r="V7" s="3" t="s">
        <v>23</v>
      </c>
      <c r="W7" s="11">
        <v>1.4E-2</v>
      </c>
      <c r="X7" s="33">
        <v>19.760000000000002</v>
      </c>
      <c r="Z7" s="18">
        <f>X7*W7</f>
        <v>0.27664000000000005</v>
      </c>
      <c r="AA7" s="12">
        <f>$M$1</f>
        <v>1</v>
      </c>
      <c r="AB7" s="18">
        <f>Z7/AA7</f>
        <v>0.27664000000000005</v>
      </c>
      <c r="AC7" s="18"/>
    </row>
    <row r="8" spans="1:34" x14ac:dyDescent="0.2">
      <c r="B8" s="6"/>
      <c r="E8" s="6"/>
      <c r="F8" s="6"/>
      <c r="G8" s="6"/>
      <c r="H8" s="6"/>
      <c r="T8" s="9"/>
      <c r="W8" s="6"/>
      <c r="Z8" s="6"/>
      <c r="AA8" s="6"/>
      <c r="AB8" s="6"/>
      <c r="AC8" s="6"/>
    </row>
    <row r="9" spans="1:34" x14ac:dyDescent="0.2">
      <c r="B9" s="6"/>
      <c r="E9" s="6"/>
      <c r="F9" s="6"/>
      <c r="G9" s="6"/>
      <c r="H9" s="6"/>
      <c r="T9" s="9"/>
      <c r="W9" s="6"/>
      <c r="Z9" s="6"/>
      <c r="AA9" s="6"/>
      <c r="AB9" s="6"/>
      <c r="AC9" s="6"/>
    </row>
    <row r="10" spans="1:34" ht="13.5" thickBot="1" x14ac:dyDescent="0.25">
      <c r="B10" s="6"/>
      <c r="E10" s="6"/>
      <c r="F10" s="6"/>
      <c r="G10" s="6"/>
      <c r="H10" s="6"/>
      <c r="J10" s="6"/>
      <c r="K10" s="6"/>
      <c r="L10" s="6"/>
      <c r="M10" s="6"/>
      <c r="W10" s="6"/>
      <c r="Z10" s="6"/>
      <c r="AA10" s="6"/>
      <c r="AB10" s="6"/>
      <c r="AC10" s="6"/>
    </row>
    <row r="11" spans="1:34" ht="13.5" thickBot="1" x14ac:dyDescent="0.25">
      <c r="A11" s="7" t="s">
        <v>129</v>
      </c>
      <c r="B11" s="10" t="s">
        <v>40</v>
      </c>
      <c r="C11" s="5"/>
      <c r="E11" s="10" t="s">
        <v>20</v>
      </c>
      <c r="F11" s="10" t="s">
        <v>21</v>
      </c>
      <c r="G11" s="10" t="s">
        <v>24</v>
      </c>
      <c r="H11" s="10" t="s">
        <v>24</v>
      </c>
      <c r="J11" s="46" t="s">
        <v>22</v>
      </c>
      <c r="K11" s="21">
        <f>RESUMO!D14</f>
        <v>1</v>
      </c>
      <c r="L11" s="47" t="s">
        <v>23</v>
      </c>
      <c r="M11" s="23">
        <f>RESUMO!E14</f>
        <v>1</v>
      </c>
      <c r="O11" s="24" t="s">
        <v>24</v>
      </c>
      <c r="P11" s="25">
        <f>SUM(H12:H17)</f>
        <v>2.57985</v>
      </c>
      <c r="Q11" s="26" t="s">
        <v>41</v>
      </c>
      <c r="R11" s="27">
        <f>P11/h_por_dia</f>
        <v>0.32248125</v>
      </c>
      <c r="V11" s="7" t="s">
        <v>130</v>
      </c>
      <c r="W11" s="10" t="s">
        <v>40</v>
      </c>
      <c r="X11" s="5"/>
      <c r="Z11" s="10" t="s">
        <v>20</v>
      </c>
      <c r="AA11" s="10" t="s">
        <v>21</v>
      </c>
      <c r="AB11" s="10" t="s">
        <v>24</v>
      </c>
      <c r="AC11" s="10" t="s">
        <v>24</v>
      </c>
      <c r="AE11" s="24" t="s">
        <v>24</v>
      </c>
      <c r="AF11" s="25">
        <f>SUM(AC12:AC17)</f>
        <v>0</v>
      </c>
      <c r="AG11" s="26" t="s">
        <v>41</v>
      </c>
      <c r="AH11" s="27">
        <f>AF11/h_por_dia</f>
        <v>0</v>
      </c>
    </row>
    <row r="12" spans="1:34" x14ac:dyDescent="0.2">
      <c r="A12" s="1" t="s">
        <v>183</v>
      </c>
      <c r="B12" s="15"/>
      <c r="C12" s="35"/>
      <c r="E12" s="17"/>
      <c r="F12" s="17"/>
      <c r="G12" s="17"/>
      <c r="H12" s="17"/>
      <c r="V12" s="1" t="s">
        <v>183</v>
      </c>
      <c r="W12" s="15"/>
      <c r="X12" s="35"/>
      <c r="Z12" s="17"/>
      <c r="AA12" s="17"/>
      <c r="AB12" s="17"/>
      <c r="AC12" s="17"/>
    </row>
    <row r="13" spans="1:34" x14ac:dyDescent="0.2">
      <c r="A13" s="3" t="s">
        <v>22</v>
      </c>
      <c r="B13" s="11">
        <v>0.23400000000000001</v>
      </c>
      <c r="C13" s="33">
        <v>9.4499999999999993</v>
      </c>
      <c r="E13" s="18">
        <f>C13*B13</f>
        <v>2.2113</v>
      </c>
      <c r="F13" s="12">
        <f>$K$11</f>
        <v>1</v>
      </c>
      <c r="G13" s="18">
        <f>E13/F13</f>
        <v>2.2113</v>
      </c>
      <c r="H13" s="18">
        <f>LARGE(G13:G14,1)</f>
        <v>2.2113</v>
      </c>
      <c r="V13" s="3" t="s">
        <v>22</v>
      </c>
      <c r="W13" s="11">
        <v>0.23400000000000001</v>
      </c>
      <c r="X13" s="33">
        <v>0</v>
      </c>
      <c r="Z13" s="18">
        <f>X13*W13</f>
        <v>0</v>
      </c>
      <c r="AA13" s="12">
        <f>$K$11</f>
        <v>1</v>
      </c>
      <c r="AB13" s="18">
        <f>Z13/AA13</f>
        <v>0</v>
      </c>
      <c r="AC13" s="18">
        <f>LARGE(AB13:AB14,1)</f>
        <v>0</v>
      </c>
    </row>
    <row r="14" spans="1:34" x14ac:dyDescent="0.2">
      <c r="A14" s="3" t="s">
        <v>23</v>
      </c>
      <c r="B14" s="11">
        <v>8.5999999999999993E-2</v>
      </c>
      <c r="C14" s="33">
        <v>9.4499999999999993</v>
      </c>
      <c r="E14" s="18">
        <f>C14*B14</f>
        <v>0.81269999999999987</v>
      </c>
      <c r="F14" s="12">
        <f>$M$11</f>
        <v>1</v>
      </c>
      <c r="G14" s="18">
        <f>E14/F14</f>
        <v>0.81269999999999987</v>
      </c>
      <c r="H14" s="18"/>
      <c r="V14" s="3" t="s">
        <v>23</v>
      </c>
      <c r="W14" s="11">
        <v>8.5999999999999993E-2</v>
      </c>
      <c r="X14" s="33">
        <v>0</v>
      </c>
      <c r="Z14" s="18">
        <f>X14*W14</f>
        <v>0</v>
      </c>
      <c r="AA14" s="12">
        <f>$M$11</f>
        <v>1</v>
      </c>
      <c r="AB14" s="18">
        <f>Z14/AA14</f>
        <v>0</v>
      </c>
      <c r="AC14" s="18"/>
    </row>
    <row r="15" spans="1:34" x14ac:dyDescent="0.2">
      <c r="A15" s="1" t="s">
        <v>184</v>
      </c>
      <c r="B15" s="15"/>
      <c r="C15" s="2"/>
      <c r="E15" s="17"/>
      <c r="F15" s="17"/>
      <c r="G15" s="17"/>
      <c r="H15" s="17"/>
      <c r="V15" s="1" t="s">
        <v>184</v>
      </c>
      <c r="W15" s="15"/>
      <c r="X15" s="2"/>
      <c r="Z15" s="17"/>
      <c r="AA15" s="17"/>
      <c r="AB15" s="17"/>
      <c r="AC15" s="17"/>
    </row>
    <row r="16" spans="1:34" x14ac:dyDescent="0.2">
      <c r="A16" s="3" t="s">
        <v>22</v>
      </c>
      <c r="B16" s="11">
        <v>3.9E-2</v>
      </c>
      <c r="C16" s="33">
        <v>9.4499999999999993</v>
      </c>
      <c r="E16" s="18">
        <f>C16*B16</f>
        <v>0.36854999999999999</v>
      </c>
      <c r="F16" s="12">
        <f>$K$11</f>
        <v>1</v>
      </c>
      <c r="G16" s="18">
        <f>E16/F16</f>
        <v>0.36854999999999999</v>
      </c>
      <c r="H16" s="18">
        <f>LARGE(G16:G17,1)</f>
        <v>0.36854999999999999</v>
      </c>
      <c r="V16" s="3" t="s">
        <v>22</v>
      </c>
      <c r="W16" s="11">
        <v>3.9E-2</v>
      </c>
      <c r="X16" s="33">
        <v>0</v>
      </c>
      <c r="Z16" s="18">
        <f>X16*W16</f>
        <v>0</v>
      </c>
      <c r="AA16" s="12">
        <f>$K$11</f>
        <v>1</v>
      </c>
      <c r="AB16" s="18">
        <f>Z16/AA16</f>
        <v>0</v>
      </c>
      <c r="AC16" s="18">
        <f>LARGE(AB16:AB17,1)</f>
        <v>0</v>
      </c>
    </row>
    <row r="17" spans="1:29" x14ac:dyDescent="0.2">
      <c r="A17" s="3" t="s">
        <v>23</v>
      </c>
      <c r="B17" s="11">
        <v>1.4E-2</v>
      </c>
      <c r="C17" s="33">
        <v>9.4499999999999993</v>
      </c>
      <c r="E17" s="18">
        <f>C17*B17</f>
        <v>0.1323</v>
      </c>
      <c r="F17" s="12">
        <f>$M$11</f>
        <v>1</v>
      </c>
      <c r="G17" s="18">
        <f>E17/F17</f>
        <v>0.1323</v>
      </c>
      <c r="H17" s="18"/>
      <c r="V17" s="3" t="s">
        <v>23</v>
      </c>
      <c r="W17" s="11">
        <v>1.4E-2</v>
      </c>
      <c r="X17" s="33">
        <v>0</v>
      </c>
      <c r="Z17" s="18">
        <f>X17*W17</f>
        <v>0</v>
      </c>
      <c r="AA17" s="12">
        <f>$M$11</f>
        <v>1</v>
      </c>
      <c r="AB17" s="18">
        <f>Z17/AA17</f>
        <v>0</v>
      </c>
      <c r="AC17" s="18"/>
    </row>
    <row r="18" spans="1:29" x14ac:dyDescent="0.2">
      <c r="F18" s="6"/>
      <c r="G18" s="6"/>
      <c r="H18" s="6"/>
      <c r="AA18" s="6"/>
      <c r="AB18" s="6"/>
      <c r="AC18" s="6"/>
    </row>
    <row r="19" spans="1:29" x14ac:dyDescent="0.2">
      <c r="F19" s="6"/>
      <c r="G19" s="6"/>
      <c r="H19" s="6"/>
      <c r="AA19" s="6"/>
      <c r="AB19" s="6"/>
      <c r="AC19" s="6"/>
    </row>
    <row r="20" spans="1:29" x14ac:dyDescent="0.2">
      <c r="F20" s="6"/>
      <c r="G20" s="6"/>
      <c r="H20" s="6"/>
      <c r="AA20" s="6"/>
      <c r="AB20" s="6"/>
      <c r="AC20" s="6"/>
    </row>
    <row r="21" spans="1:29" x14ac:dyDescent="0.2">
      <c r="F21" s="6"/>
      <c r="G21" s="6"/>
      <c r="H21" s="6"/>
      <c r="AA21" s="6"/>
      <c r="AB21" s="6"/>
      <c r="AC21" s="6"/>
    </row>
    <row r="22" spans="1:29" x14ac:dyDescent="0.2">
      <c r="F22" s="6"/>
      <c r="G22" s="6"/>
      <c r="H22" s="6"/>
      <c r="AA22" s="6"/>
      <c r="AB22" s="6"/>
      <c r="AC22" s="6"/>
    </row>
    <row r="23" spans="1:29" x14ac:dyDescent="0.2">
      <c r="F23" s="6"/>
      <c r="G23" s="6"/>
      <c r="H23" s="6"/>
      <c r="AA23" s="6"/>
      <c r="AB23" s="6"/>
      <c r="AC23" s="6"/>
    </row>
    <row r="24" spans="1:29" x14ac:dyDescent="0.2">
      <c r="F24" s="6"/>
      <c r="G24" s="6"/>
      <c r="H24" s="6"/>
      <c r="AA24" s="6"/>
      <c r="AB24" s="6"/>
      <c r="AC24" s="6"/>
    </row>
    <row r="25" spans="1:29" x14ac:dyDescent="0.2">
      <c r="F25" s="6"/>
      <c r="G25" s="6"/>
      <c r="H25" s="6"/>
      <c r="AA25" s="6"/>
      <c r="AB25" s="6"/>
      <c r="AC25" s="6"/>
    </row>
    <row r="26" spans="1:29" x14ac:dyDescent="0.2">
      <c r="F26" s="6"/>
      <c r="G26" s="6"/>
      <c r="H26" s="6"/>
      <c r="AA26" s="6"/>
      <c r="AB26" s="6"/>
      <c r="AC26" s="6"/>
    </row>
    <row r="27" spans="1:29" x14ac:dyDescent="0.2">
      <c r="B27" s="6"/>
      <c r="F27" s="6"/>
      <c r="G27" s="6"/>
      <c r="H27" s="6"/>
      <c r="W27" s="6"/>
      <c r="AA27" s="6"/>
      <c r="AB27" s="6"/>
      <c r="AC27" s="6"/>
    </row>
    <row r="28" spans="1:29" x14ac:dyDescent="0.2">
      <c r="B28" s="6"/>
      <c r="F28" s="6"/>
      <c r="G28" s="6"/>
      <c r="H28" s="6"/>
      <c r="W28" s="6"/>
      <c r="AA28" s="6"/>
      <c r="AB28" s="6"/>
      <c r="AC28" s="6"/>
    </row>
    <row r="29" spans="1:29" x14ac:dyDescent="0.2">
      <c r="F29" s="6"/>
      <c r="G29" s="6"/>
      <c r="H29" s="6"/>
      <c r="AA29" s="6"/>
      <c r="AB29" s="6"/>
      <c r="AC29" s="6"/>
    </row>
    <row r="30" spans="1:29" x14ac:dyDescent="0.2">
      <c r="F30" s="6"/>
      <c r="G30" s="6"/>
      <c r="H30" s="6"/>
      <c r="AA30" s="6"/>
      <c r="AB30" s="6"/>
      <c r="AC30" s="6"/>
    </row>
    <row r="31" spans="1:29" x14ac:dyDescent="0.2">
      <c r="F31" s="6"/>
      <c r="G31" s="6"/>
      <c r="H31" s="6"/>
      <c r="J31" s="6"/>
      <c r="K31" s="6"/>
      <c r="L31" s="6"/>
      <c r="M31" s="6"/>
      <c r="AA31" s="6"/>
      <c r="AB31" s="6"/>
      <c r="AC31" s="6"/>
    </row>
    <row r="32" spans="1:29" x14ac:dyDescent="0.2">
      <c r="F32" s="6"/>
      <c r="G32" s="6"/>
      <c r="H32" s="6"/>
      <c r="J32" s="6"/>
      <c r="K32" s="6"/>
      <c r="L32" s="6"/>
      <c r="M32" s="6"/>
      <c r="AA32" s="6"/>
      <c r="AB32" s="6"/>
      <c r="AC32" s="6"/>
    </row>
    <row r="33" spans="2:29" x14ac:dyDescent="0.2">
      <c r="F33" s="6"/>
      <c r="G33" s="6"/>
      <c r="H33" s="6"/>
      <c r="J33" s="6"/>
      <c r="K33" s="6"/>
      <c r="L33" s="6"/>
      <c r="M33" s="6"/>
      <c r="AA33" s="6"/>
      <c r="AB33" s="6"/>
      <c r="AC33" s="6"/>
    </row>
    <row r="34" spans="2:29" x14ac:dyDescent="0.2">
      <c r="F34" s="6"/>
      <c r="G34" s="6"/>
      <c r="H34" s="6"/>
      <c r="J34" s="6"/>
      <c r="K34" s="6"/>
      <c r="L34" s="6"/>
      <c r="M34" s="6"/>
      <c r="AA34" s="6"/>
      <c r="AB34" s="6"/>
      <c r="AC34" s="6"/>
    </row>
    <row r="35" spans="2:29" x14ac:dyDescent="0.2">
      <c r="F35" s="6"/>
      <c r="G35" s="6"/>
      <c r="H35" s="6"/>
      <c r="J35" s="6"/>
      <c r="K35" s="6"/>
      <c r="L35" s="6"/>
      <c r="M35" s="6"/>
      <c r="AA35" s="6"/>
      <c r="AB35" s="6"/>
      <c r="AC35" s="6"/>
    </row>
    <row r="36" spans="2:29" x14ac:dyDescent="0.2">
      <c r="F36" s="6"/>
      <c r="G36" s="6"/>
      <c r="H36" s="6"/>
      <c r="J36" s="6"/>
      <c r="K36" s="6"/>
      <c r="L36" s="6"/>
      <c r="M36" s="6"/>
      <c r="AA36" s="6"/>
      <c r="AB36" s="6"/>
      <c r="AC36" s="6"/>
    </row>
    <row r="37" spans="2:29" x14ac:dyDescent="0.2">
      <c r="F37" s="6"/>
      <c r="G37" s="6"/>
      <c r="H37" s="6"/>
      <c r="J37" s="6"/>
      <c r="K37" s="6"/>
      <c r="L37" s="6"/>
      <c r="M37" s="6"/>
      <c r="AA37" s="6"/>
      <c r="AB37" s="6"/>
      <c r="AC37" s="6"/>
    </row>
    <row r="38" spans="2:29" x14ac:dyDescent="0.2">
      <c r="F38" s="6"/>
      <c r="G38" s="6"/>
      <c r="H38" s="6"/>
      <c r="J38" s="6"/>
      <c r="K38" s="6"/>
      <c r="L38" s="6"/>
      <c r="M38" s="6"/>
      <c r="AA38" s="6"/>
      <c r="AB38" s="6"/>
      <c r="AC38" s="6"/>
    </row>
    <row r="39" spans="2:29" x14ac:dyDescent="0.2">
      <c r="F39" s="6"/>
      <c r="G39" s="6"/>
      <c r="H39" s="6"/>
      <c r="J39" s="6"/>
      <c r="K39" s="6"/>
      <c r="L39" s="6"/>
      <c r="M39" s="6"/>
      <c r="AA39" s="6"/>
      <c r="AB39" s="6"/>
      <c r="AC39" s="6"/>
    </row>
    <row r="40" spans="2:29" x14ac:dyDescent="0.2">
      <c r="F40" s="6"/>
      <c r="G40" s="6"/>
      <c r="H40" s="6"/>
      <c r="J40" s="6"/>
      <c r="K40" s="6"/>
      <c r="L40" s="6"/>
      <c r="M40" s="6"/>
      <c r="AA40" s="6"/>
      <c r="AB40" s="6"/>
      <c r="AC40" s="6"/>
    </row>
    <row r="41" spans="2:29" x14ac:dyDescent="0.2">
      <c r="F41" s="6"/>
      <c r="G41" s="6"/>
      <c r="H41" s="6"/>
      <c r="J41" s="6"/>
      <c r="K41" s="6"/>
      <c r="L41" s="6"/>
      <c r="M41" s="6"/>
      <c r="AA41" s="6"/>
      <c r="AB41" s="6"/>
      <c r="AC41" s="6"/>
    </row>
    <row r="42" spans="2:29" x14ac:dyDescent="0.2">
      <c r="F42" s="6"/>
      <c r="G42" s="6"/>
      <c r="H42" s="6"/>
      <c r="J42" s="6"/>
      <c r="K42" s="6"/>
      <c r="L42" s="6"/>
      <c r="M42" s="6"/>
      <c r="AA42" s="6"/>
      <c r="AB42" s="6"/>
      <c r="AC42" s="6"/>
    </row>
    <row r="43" spans="2:29" x14ac:dyDescent="0.2">
      <c r="F43" s="6"/>
      <c r="G43" s="6"/>
      <c r="H43" s="6"/>
      <c r="J43" s="6"/>
      <c r="K43" s="6"/>
      <c r="L43" s="6"/>
      <c r="M43" s="6"/>
      <c r="AA43" s="6"/>
      <c r="AB43" s="6"/>
      <c r="AC43" s="6"/>
    </row>
    <row r="44" spans="2:29" x14ac:dyDescent="0.2">
      <c r="B44" s="6"/>
      <c r="E44" s="6"/>
      <c r="F44" s="6"/>
      <c r="G44" s="6"/>
      <c r="H44" s="6"/>
      <c r="J44" s="6"/>
      <c r="K44" s="6"/>
      <c r="L44" s="6"/>
      <c r="M44" s="6"/>
      <c r="W44" s="6"/>
      <c r="Z44" s="6"/>
      <c r="AA44" s="6"/>
      <c r="AB44" s="6"/>
      <c r="AC44" s="6"/>
    </row>
    <row r="45" spans="2:29" x14ac:dyDescent="0.2">
      <c r="B45" s="6"/>
      <c r="E45" s="6"/>
      <c r="F45" s="6"/>
      <c r="G45" s="6"/>
      <c r="H45" s="6"/>
      <c r="J45" s="6"/>
      <c r="K45" s="6"/>
      <c r="L45" s="6"/>
      <c r="M45" s="6"/>
      <c r="W45" s="6"/>
      <c r="Z45" s="6"/>
      <c r="AA45" s="6"/>
      <c r="AB45" s="6"/>
      <c r="AC45" s="6"/>
    </row>
    <row r="46" spans="2:29" x14ac:dyDescent="0.2">
      <c r="B46" s="6"/>
      <c r="E46" s="6"/>
      <c r="F46" s="6"/>
      <c r="G46" s="6"/>
      <c r="H46" s="6"/>
      <c r="J46" s="6"/>
      <c r="K46" s="6"/>
      <c r="L46" s="6"/>
      <c r="M46" s="6"/>
      <c r="W46" s="6"/>
      <c r="Z46" s="6"/>
      <c r="AA46" s="6"/>
      <c r="AB46" s="6"/>
      <c r="AC46" s="6"/>
    </row>
    <row r="47" spans="2:29" x14ac:dyDescent="0.2">
      <c r="B47" s="6"/>
      <c r="E47" s="6"/>
      <c r="F47" s="6"/>
      <c r="G47" s="6"/>
      <c r="H47" s="6"/>
      <c r="J47" s="6"/>
      <c r="K47" s="6"/>
      <c r="L47" s="6"/>
      <c r="M47" s="6"/>
      <c r="W47" s="6"/>
      <c r="Z47" s="6"/>
      <c r="AA47" s="6"/>
      <c r="AB47" s="6"/>
      <c r="AC47" s="6"/>
    </row>
    <row r="48" spans="2:29" x14ac:dyDescent="0.2">
      <c r="B48" s="6"/>
      <c r="E48" s="6"/>
      <c r="F48" s="6"/>
      <c r="G48" s="6"/>
      <c r="H48" s="6"/>
      <c r="J48" s="6"/>
      <c r="K48" s="6"/>
      <c r="L48" s="6"/>
      <c r="M48" s="6"/>
      <c r="W48" s="6"/>
      <c r="Z48" s="6"/>
      <c r="AA48" s="6"/>
      <c r="AB48" s="6"/>
      <c r="AC48" s="6"/>
    </row>
    <row r="49" spans="2:29" x14ac:dyDescent="0.2">
      <c r="B49" s="6"/>
      <c r="E49" s="6"/>
      <c r="F49" s="6"/>
      <c r="G49" s="6"/>
      <c r="H49" s="6"/>
      <c r="J49" s="6"/>
      <c r="K49" s="6"/>
      <c r="L49" s="6"/>
      <c r="M49" s="6"/>
      <c r="W49" s="6"/>
      <c r="Z49" s="6"/>
      <c r="AA49" s="6"/>
      <c r="AB49" s="6"/>
      <c r="AC49" s="6"/>
    </row>
    <row r="50" spans="2:29" x14ac:dyDescent="0.2">
      <c r="B50" s="6"/>
      <c r="E50" s="6"/>
      <c r="F50" s="6"/>
      <c r="G50" s="6"/>
      <c r="H50" s="6"/>
      <c r="J50" s="6"/>
      <c r="K50" s="6"/>
      <c r="L50" s="6"/>
      <c r="M50" s="6"/>
      <c r="W50" s="6"/>
      <c r="Z50" s="6"/>
      <c r="AA50" s="6"/>
      <c r="AB50" s="6"/>
      <c r="AC50" s="6"/>
    </row>
    <row r="51" spans="2:29" x14ac:dyDescent="0.2">
      <c r="B51" s="6"/>
      <c r="E51" s="6"/>
      <c r="F51" s="6"/>
      <c r="G51" s="6"/>
      <c r="H51" s="6"/>
      <c r="J51" s="6"/>
      <c r="K51" s="6"/>
      <c r="L51" s="6"/>
      <c r="M51" s="6"/>
      <c r="W51" s="6"/>
      <c r="Z51" s="6"/>
      <c r="AA51" s="6"/>
      <c r="AB51" s="6"/>
      <c r="AC51" s="6"/>
    </row>
    <row r="52" spans="2:29" x14ac:dyDescent="0.2">
      <c r="B52" s="6"/>
      <c r="E52" s="6"/>
      <c r="F52" s="6"/>
      <c r="G52" s="6"/>
      <c r="H52" s="6"/>
      <c r="W52" s="6"/>
      <c r="Z52" s="6"/>
      <c r="AA52" s="6"/>
      <c r="AB52" s="6"/>
      <c r="AC52" s="6"/>
    </row>
    <row r="53" spans="2:29" x14ac:dyDescent="0.2">
      <c r="B53" s="6"/>
      <c r="E53" s="6"/>
      <c r="F53" s="6"/>
      <c r="G53" s="6"/>
      <c r="H53" s="6"/>
      <c r="W53" s="6"/>
      <c r="Z53" s="6"/>
      <c r="AA53" s="6"/>
      <c r="AB53" s="6"/>
      <c r="AC53" s="6"/>
    </row>
    <row r="54" spans="2:29" x14ac:dyDescent="0.2">
      <c r="B54" s="6"/>
      <c r="E54" s="6"/>
      <c r="F54" s="6"/>
      <c r="G54" s="6"/>
      <c r="H54" s="6"/>
      <c r="W54" s="6"/>
      <c r="Z54" s="6"/>
      <c r="AA54" s="6"/>
      <c r="AB54" s="6"/>
      <c r="AC54" s="6"/>
    </row>
    <row r="55" spans="2:29" x14ac:dyDescent="0.2">
      <c r="B55" s="6"/>
      <c r="E55" s="6"/>
      <c r="F55" s="6"/>
      <c r="G55" s="6"/>
      <c r="H55" s="6"/>
      <c r="W55" s="6"/>
      <c r="Z55" s="6"/>
      <c r="AA55" s="6"/>
      <c r="AB55" s="6"/>
      <c r="AC55" s="6"/>
    </row>
    <row r="56" spans="2:29" x14ac:dyDescent="0.2">
      <c r="B56" s="6"/>
      <c r="E56" s="6"/>
      <c r="F56" s="6"/>
      <c r="G56" s="6"/>
      <c r="H56" s="6"/>
      <c r="W56" s="6"/>
      <c r="Z56" s="6"/>
      <c r="AA56" s="6"/>
      <c r="AB56" s="6"/>
      <c r="AC56" s="6"/>
    </row>
    <row r="57" spans="2:29" x14ac:dyDescent="0.2">
      <c r="B57" s="6"/>
      <c r="E57" s="6"/>
      <c r="F57" s="6"/>
      <c r="G57" s="6"/>
      <c r="H57" s="6"/>
      <c r="W57" s="6"/>
      <c r="Z57" s="6"/>
      <c r="AA57" s="6"/>
      <c r="AB57" s="6"/>
      <c r="AC57" s="6"/>
    </row>
    <row r="58" spans="2:29" x14ac:dyDescent="0.2">
      <c r="B58" s="6"/>
      <c r="E58" s="6"/>
      <c r="F58" s="6"/>
      <c r="G58" s="6"/>
      <c r="H58" s="6"/>
      <c r="W58" s="6"/>
      <c r="Z58" s="6"/>
      <c r="AA58" s="6"/>
      <c r="AB58" s="6"/>
      <c r="AC58" s="6"/>
    </row>
    <row r="59" spans="2:29" x14ac:dyDescent="0.2">
      <c r="B59" s="6"/>
      <c r="E59" s="6"/>
      <c r="F59" s="6"/>
      <c r="G59" s="6"/>
      <c r="H59" s="6"/>
      <c r="W59" s="6"/>
      <c r="Z59" s="6"/>
      <c r="AA59" s="6"/>
      <c r="AB59" s="6"/>
      <c r="AC59" s="6"/>
    </row>
    <row r="60" spans="2:29" x14ac:dyDescent="0.2">
      <c r="B60" s="6"/>
      <c r="E60" s="6"/>
      <c r="F60" s="6"/>
      <c r="G60" s="6"/>
      <c r="H60" s="6"/>
      <c r="W60" s="6"/>
      <c r="Z60" s="6"/>
      <c r="AA60" s="6"/>
      <c r="AB60" s="6"/>
      <c r="AC60" s="6"/>
    </row>
    <row r="61" spans="2:29" x14ac:dyDescent="0.2">
      <c r="B61" s="6"/>
      <c r="E61" s="6"/>
      <c r="F61" s="6"/>
      <c r="G61" s="6"/>
      <c r="H61" s="6"/>
      <c r="W61" s="6"/>
      <c r="Z61" s="6"/>
      <c r="AA61" s="6"/>
      <c r="AB61" s="6"/>
      <c r="AC61" s="6"/>
    </row>
    <row r="62" spans="2:29" x14ac:dyDescent="0.2">
      <c r="B62" s="6"/>
      <c r="E62" s="6"/>
      <c r="F62" s="6"/>
      <c r="G62" s="6"/>
      <c r="H62" s="6"/>
      <c r="W62" s="6"/>
      <c r="Z62" s="6"/>
      <c r="AA62" s="6"/>
      <c r="AB62" s="6"/>
      <c r="AC62" s="6"/>
    </row>
    <row r="63" spans="2:29" x14ac:dyDescent="0.2">
      <c r="B63" s="6"/>
      <c r="E63" s="6"/>
      <c r="F63" s="6"/>
      <c r="G63" s="6"/>
      <c r="H63" s="6"/>
      <c r="W63" s="6"/>
      <c r="Z63" s="6"/>
      <c r="AA63" s="6"/>
      <c r="AB63" s="6"/>
      <c r="AC63" s="6"/>
    </row>
    <row r="64" spans="2:29" x14ac:dyDescent="0.2">
      <c r="B64" s="6"/>
      <c r="E64" s="6"/>
      <c r="F64" s="6"/>
      <c r="G64" s="6"/>
      <c r="H64" s="6"/>
      <c r="W64" s="6"/>
      <c r="Z64" s="6"/>
      <c r="AA64" s="6"/>
      <c r="AB64" s="6"/>
      <c r="AC64" s="6"/>
    </row>
    <row r="65" spans="2:29" x14ac:dyDescent="0.2">
      <c r="B65" s="6"/>
      <c r="E65" s="6"/>
      <c r="F65" s="6"/>
      <c r="G65" s="6"/>
      <c r="H65" s="6"/>
      <c r="W65" s="6"/>
      <c r="Z65" s="6"/>
      <c r="AA65" s="6"/>
      <c r="AB65" s="6"/>
      <c r="AC65" s="6"/>
    </row>
    <row r="66" spans="2:29" x14ac:dyDescent="0.2">
      <c r="B66" s="6"/>
      <c r="E66" s="6"/>
      <c r="F66" s="6"/>
      <c r="G66" s="6"/>
      <c r="H66" s="6"/>
      <c r="W66" s="6"/>
      <c r="Z66" s="6"/>
      <c r="AA66" s="6"/>
      <c r="AB66" s="6"/>
      <c r="AC66" s="6"/>
    </row>
    <row r="67" spans="2:29" x14ac:dyDescent="0.2">
      <c r="B67" s="6"/>
      <c r="E67" s="6"/>
      <c r="F67" s="6"/>
      <c r="G67" s="6"/>
      <c r="H67" s="6"/>
      <c r="W67" s="6"/>
      <c r="Z67" s="6"/>
      <c r="AA67" s="6"/>
      <c r="AB67" s="6"/>
      <c r="AC67" s="6"/>
    </row>
    <row r="68" spans="2:29" x14ac:dyDescent="0.2">
      <c r="B68" s="6"/>
      <c r="E68" s="6"/>
      <c r="F68" s="6"/>
      <c r="G68" s="6"/>
      <c r="H68" s="6"/>
      <c r="W68" s="6"/>
      <c r="Z68" s="6"/>
      <c r="AA68" s="6"/>
      <c r="AB68" s="6"/>
      <c r="AC68" s="6"/>
    </row>
    <row r="69" spans="2:29" x14ac:dyDescent="0.2">
      <c r="B69" s="6"/>
      <c r="E69" s="6"/>
      <c r="F69" s="6"/>
      <c r="G69" s="6"/>
      <c r="H69" s="6"/>
      <c r="W69" s="6"/>
      <c r="Z69" s="6"/>
      <c r="AA69" s="6"/>
      <c r="AB69" s="6"/>
      <c r="AC69" s="6"/>
    </row>
    <row r="70" spans="2:29" x14ac:dyDescent="0.2">
      <c r="B70" s="6"/>
      <c r="E70" s="6"/>
      <c r="F70" s="6"/>
      <c r="G70" s="6"/>
      <c r="H70" s="6"/>
      <c r="W70" s="6"/>
      <c r="Z70" s="6"/>
      <c r="AA70" s="6"/>
      <c r="AB70" s="6"/>
      <c r="AC70" s="6"/>
    </row>
    <row r="71" spans="2:29" x14ac:dyDescent="0.2">
      <c r="B71" s="6"/>
      <c r="E71" s="6"/>
      <c r="F71" s="6"/>
      <c r="G71" s="6"/>
      <c r="H71" s="6"/>
      <c r="W71" s="6"/>
      <c r="Z71" s="6"/>
      <c r="AA71" s="6"/>
      <c r="AB71" s="6"/>
      <c r="AC71" s="6"/>
    </row>
    <row r="72" spans="2:29" x14ac:dyDescent="0.2">
      <c r="B72" s="6"/>
      <c r="E72" s="6"/>
      <c r="F72" s="6"/>
      <c r="G72" s="6"/>
      <c r="H72" s="6"/>
      <c r="W72" s="6"/>
      <c r="Z72" s="6"/>
      <c r="AA72" s="6"/>
      <c r="AB72" s="6"/>
      <c r="AC72" s="6"/>
    </row>
    <row r="73" spans="2:29" x14ac:dyDescent="0.2">
      <c r="B73" s="6"/>
      <c r="E73" s="6"/>
      <c r="F73" s="6"/>
      <c r="G73" s="6"/>
      <c r="H73" s="6"/>
      <c r="W73" s="6"/>
      <c r="Z73" s="6"/>
      <c r="AA73" s="6"/>
      <c r="AB73" s="6"/>
      <c r="AC73" s="6"/>
    </row>
    <row r="74" spans="2:29" x14ac:dyDescent="0.2">
      <c r="B74" s="6"/>
      <c r="E74" s="6"/>
      <c r="F74" s="6"/>
      <c r="G74" s="6"/>
      <c r="H74" s="6"/>
      <c r="W74" s="6"/>
      <c r="Z74" s="6"/>
      <c r="AA74" s="6"/>
      <c r="AB74" s="6"/>
      <c r="AC74" s="6"/>
    </row>
    <row r="75" spans="2:29" x14ac:dyDescent="0.2">
      <c r="B75" s="6"/>
      <c r="E75" s="6"/>
      <c r="F75" s="6"/>
      <c r="G75" s="6"/>
      <c r="H75" s="6"/>
      <c r="W75" s="6"/>
      <c r="Z75" s="6"/>
      <c r="AA75" s="6"/>
      <c r="AB75" s="6"/>
      <c r="AC75" s="6"/>
    </row>
    <row r="76" spans="2:29" x14ac:dyDescent="0.2">
      <c r="B76" s="6"/>
      <c r="E76" s="6"/>
      <c r="F76" s="6"/>
      <c r="G76" s="6"/>
      <c r="H76" s="6"/>
      <c r="W76" s="6"/>
      <c r="Z76" s="6"/>
      <c r="AA76" s="6"/>
      <c r="AB76" s="6"/>
      <c r="AC76" s="6"/>
    </row>
    <row r="77" spans="2:29" x14ac:dyDescent="0.2">
      <c r="B77" s="6"/>
      <c r="E77" s="6"/>
      <c r="F77" s="6"/>
      <c r="G77" s="6"/>
      <c r="H77" s="6"/>
      <c r="W77" s="6"/>
      <c r="Z77" s="6"/>
      <c r="AA77" s="6"/>
      <c r="AB77" s="6"/>
      <c r="AC77" s="6"/>
    </row>
    <row r="78" spans="2:29" x14ac:dyDescent="0.2">
      <c r="B78" s="6"/>
      <c r="E78" s="6"/>
      <c r="F78" s="6"/>
      <c r="G78" s="6"/>
      <c r="H78" s="6"/>
      <c r="W78" s="6"/>
      <c r="Z78" s="6"/>
      <c r="AA78" s="6"/>
      <c r="AB78" s="6"/>
      <c r="AC78" s="6"/>
    </row>
    <row r="79" spans="2:29" x14ac:dyDescent="0.2">
      <c r="B79" s="6"/>
      <c r="E79" s="6"/>
      <c r="F79" s="6"/>
      <c r="G79" s="6"/>
      <c r="H79" s="6"/>
      <c r="W79" s="6"/>
      <c r="Z79" s="6"/>
      <c r="AA79" s="6"/>
      <c r="AB79" s="6"/>
      <c r="AC79" s="6"/>
    </row>
    <row r="80" spans="2:29" x14ac:dyDescent="0.2">
      <c r="B80" s="6"/>
      <c r="E80" s="6"/>
      <c r="F80" s="6"/>
      <c r="G80" s="6"/>
      <c r="H80" s="6"/>
      <c r="W80" s="6"/>
      <c r="Z80" s="6"/>
      <c r="AA80" s="6"/>
      <c r="AB80" s="6"/>
      <c r="AC80" s="6"/>
    </row>
    <row r="81" spans="2:29" x14ac:dyDescent="0.2">
      <c r="B81" s="6"/>
      <c r="E81" s="6"/>
      <c r="F81" s="6"/>
      <c r="G81" s="6"/>
      <c r="H81" s="6"/>
      <c r="W81" s="6"/>
      <c r="Z81" s="6"/>
      <c r="AA81" s="6"/>
      <c r="AB81" s="6"/>
      <c r="AC81" s="6"/>
    </row>
    <row r="82" spans="2:29" x14ac:dyDescent="0.2">
      <c r="B82" s="6"/>
      <c r="E82" s="6"/>
      <c r="F82" s="6"/>
      <c r="G82" s="6"/>
      <c r="H82" s="6"/>
      <c r="W82" s="6"/>
      <c r="Z82" s="6"/>
      <c r="AA82" s="6"/>
      <c r="AB82" s="6"/>
      <c r="AC82" s="6"/>
    </row>
    <row r="83" spans="2:29" x14ac:dyDescent="0.2">
      <c r="B83" s="6"/>
      <c r="E83" s="6"/>
      <c r="F83" s="6"/>
      <c r="G83" s="6"/>
      <c r="H83" s="6"/>
      <c r="W83" s="6"/>
      <c r="Z83" s="6"/>
      <c r="AA83" s="6"/>
      <c r="AB83" s="6"/>
      <c r="AC83" s="6"/>
    </row>
    <row r="84" spans="2:29" x14ac:dyDescent="0.2">
      <c r="B84" s="6"/>
      <c r="E84" s="6"/>
      <c r="F84" s="6"/>
      <c r="G84" s="6"/>
      <c r="H84" s="6"/>
      <c r="W84" s="6"/>
      <c r="Z84" s="6"/>
      <c r="AA84" s="6"/>
      <c r="AB84" s="6"/>
      <c r="AC84" s="6"/>
    </row>
    <row r="85" spans="2:29" x14ac:dyDescent="0.2">
      <c r="B85" s="6"/>
      <c r="E85" s="6"/>
      <c r="F85" s="6"/>
      <c r="G85" s="6"/>
      <c r="H85" s="6"/>
      <c r="W85" s="6"/>
      <c r="Z85" s="6"/>
      <c r="AA85" s="6"/>
      <c r="AB85" s="6"/>
      <c r="AC85" s="6"/>
    </row>
    <row r="86" spans="2:29" x14ac:dyDescent="0.2">
      <c r="B86" s="6"/>
      <c r="E86" s="6"/>
      <c r="F86" s="6"/>
      <c r="G86" s="6"/>
      <c r="H86" s="6"/>
      <c r="W86" s="6"/>
      <c r="Z86" s="6"/>
      <c r="AA86" s="6"/>
      <c r="AB86" s="6"/>
      <c r="AC86" s="6"/>
    </row>
    <row r="87" spans="2:29" x14ac:dyDescent="0.2">
      <c r="B87" s="6"/>
      <c r="E87" s="6"/>
      <c r="F87" s="6"/>
      <c r="G87" s="6"/>
      <c r="H87" s="6"/>
      <c r="W87" s="6"/>
      <c r="Z87" s="6"/>
      <c r="AA87" s="6"/>
      <c r="AB87" s="6"/>
      <c r="AC87" s="6"/>
    </row>
    <row r="88" spans="2:29" x14ac:dyDescent="0.2">
      <c r="B88" s="6"/>
      <c r="E88" s="6"/>
      <c r="F88" s="6"/>
      <c r="G88" s="6"/>
      <c r="H88" s="6"/>
      <c r="W88" s="6"/>
      <c r="Z88" s="6"/>
      <c r="AA88" s="6"/>
      <c r="AB88" s="6"/>
      <c r="AC88" s="6"/>
    </row>
    <row r="89" spans="2:29" x14ac:dyDescent="0.2">
      <c r="B89" s="6"/>
      <c r="E89" s="6"/>
      <c r="F89" s="6"/>
      <c r="G89" s="6"/>
      <c r="H89" s="6"/>
      <c r="W89" s="6"/>
      <c r="Z89" s="6"/>
      <c r="AA89" s="6"/>
      <c r="AB89" s="6"/>
      <c r="AC89" s="6"/>
    </row>
    <row r="90" spans="2:29" x14ac:dyDescent="0.2">
      <c r="B90" s="6"/>
      <c r="E90" s="6"/>
      <c r="F90" s="6"/>
      <c r="G90" s="6"/>
      <c r="H90" s="6"/>
      <c r="W90" s="6"/>
      <c r="Z90" s="6"/>
      <c r="AA90" s="6"/>
      <c r="AB90" s="6"/>
      <c r="AC90" s="6"/>
    </row>
    <row r="91" spans="2:29" x14ac:dyDescent="0.2">
      <c r="B91" s="6"/>
      <c r="E91" s="6"/>
      <c r="F91" s="6"/>
      <c r="G91" s="6"/>
      <c r="H91" s="6"/>
      <c r="W91" s="6"/>
      <c r="Z91" s="6"/>
      <c r="AA91" s="6"/>
      <c r="AB91" s="6"/>
      <c r="AC91" s="6"/>
    </row>
    <row r="92" spans="2:29" x14ac:dyDescent="0.2">
      <c r="B92" s="6"/>
      <c r="E92" s="6"/>
      <c r="F92" s="6"/>
      <c r="G92" s="6"/>
      <c r="H92" s="6"/>
      <c r="W92" s="6"/>
      <c r="Z92" s="6"/>
      <c r="AA92" s="6"/>
      <c r="AB92" s="6"/>
      <c r="AC92" s="6"/>
    </row>
    <row r="93" spans="2:29" x14ac:dyDescent="0.2">
      <c r="B93" s="6"/>
      <c r="E93" s="6"/>
      <c r="F93" s="6"/>
      <c r="G93" s="6"/>
      <c r="H93" s="6"/>
      <c r="W93" s="6"/>
      <c r="Z93" s="6"/>
      <c r="AA93" s="6"/>
      <c r="AB93" s="6"/>
      <c r="AC93" s="6"/>
    </row>
    <row r="94" spans="2:29" x14ac:dyDescent="0.2">
      <c r="B94" s="6"/>
      <c r="E94" s="6"/>
      <c r="F94" s="6"/>
      <c r="G94" s="6"/>
      <c r="H94" s="6"/>
      <c r="W94" s="6"/>
      <c r="Z94" s="6"/>
      <c r="AA94" s="6"/>
      <c r="AB94" s="6"/>
      <c r="AC94" s="6"/>
    </row>
    <row r="95" spans="2:29" x14ac:dyDescent="0.2">
      <c r="B95" s="6"/>
      <c r="E95" s="6"/>
      <c r="F95" s="6"/>
      <c r="G95" s="6"/>
      <c r="H95" s="6"/>
      <c r="W95" s="6"/>
      <c r="Z95" s="6"/>
      <c r="AA95" s="6"/>
      <c r="AB95" s="6"/>
      <c r="AC95" s="6"/>
    </row>
    <row r="96" spans="2:29" x14ac:dyDescent="0.2">
      <c r="B96" s="6"/>
      <c r="E96" s="6"/>
      <c r="F96" s="6"/>
      <c r="G96" s="6"/>
      <c r="H96" s="6"/>
      <c r="W96" s="6"/>
      <c r="Z96" s="6"/>
      <c r="AA96" s="6"/>
      <c r="AB96" s="6"/>
      <c r="AC96" s="6"/>
    </row>
    <row r="97" spans="2:29" x14ac:dyDescent="0.2">
      <c r="B97" s="6"/>
      <c r="E97" s="6"/>
      <c r="F97" s="6"/>
      <c r="G97" s="6"/>
      <c r="H97" s="6"/>
      <c r="W97" s="6"/>
      <c r="Z97" s="6"/>
      <c r="AA97" s="6"/>
      <c r="AB97" s="6"/>
      <c r="AC97" s="6"/>
    </row>
    <row r="98" spans="2:29" x14ac:dyDescent="0.2">
      <c r="B98" s="6"/>
      <c r="E98" s="6"/>
      <c r="F98" s="6"/>
      <c r="G98" s="6"/>
      <c r="H98" s="6"/>
      <c r="W98" s="6"/>
      <c r="Z98" s="6"/>
      <c r="AA98" s="6"/>
      <c r="AB98" s="6"/>
      <c r="AC98" s="6"/>
    </row>
    <row r="99" spans="2:29" x14ac:dyDescent="0.2">
      <c r="B99" s="6"/>
      <c r="E99" s="6"/>
      <c r="F99" s="6"/>
      <c r="G99" s="6"/>
      <c r="H99" s="6"/>
      <c r="W99" s="6"/>
      <c r="Z99" s="6"/>
      <c r="AA99" s="6"/>
      <c r="AB99" s="6"/>
      <c r="AC99" s="6"/>
    </row>
    <row r="100" spans="2:29" x14ac:dyDescent="0.2">
      <c r="B100" s="6"/>
      <c r="E100" s="6"/>
      <c r="F100" s="6"/>
      <c r="G100" s="6"/>
      <c r="H100" s="6"/>
      <c r="W100" s="6"/>
      <c r="Z100" s="6"/>
      <c r="AA100" s="6"/>
      <c r="AB100" s="6"/>
      <c r="AC100" s="6"/>
    </row>
    <row r="101" spans="2:29" x14ac:dyDescent="0.2">
      <c r="B101" s="6"/>
      <c r="E101" s="6"/>
      <c r="F101" s="6"/>
      <c r="G101" s="6"/>
      <c r="H101" s="6"/>
      <c r="W101" s="6"/>
      <c r="Z101" s="6"/>
      <c r="AA101" s="6"/>
      <c r="AB101" s="6"/>
      <c r="AC101" s="6"/>
    </row>
    <row r="102" spans="2:29" x14ac:dyDescent="0.2">
      <c r="B102" s="6"/>
      <c r="E102" s="6"/>
      <c r="F102" s="6"/>
      <c r="G102" s="6"/>
      <c r="H102" s="6"/>
      <c r="W102" s="6"/>
      <c r="Z102" s="6"/>
      <c r="AA102" s="6"/>
      <c r="AB102" s="6"/>
      <c r="AC102" s="6"/>
    </row>
    <row r="103" spans="2:29" x14ac:dyDescent="0.2">
      <c r="B103" s="6"/>
      <c r="E103" s="6"/>
      <c r="F103" s="6"/>
      <c r="G103" s="6"/>
      <c r="H103" s="6"/>
      <c r="W103" s="6"/>
      <c r="Z103" s="6"/>
      <c r="AA103" s="6"/>
      <c r="AB103" s="6"/>
      <c r="AC103" s="6"/>
    </row>
    <row r="104" spans="2:29" x14ac:dyDescent="0.2">
      <c r="B104" s="6"/>
      <c r="E104" s="6"/>
      <c r="F104" s="6"/>
      <c r="G104" s="6"/>
      <c r="H104" s="6"/>
      <c r="W104" s="6"/>
      <c r="Z104" s="6"/>
      <c r="AA104" s="6"/>
      <c r="AB104" s="6"/>
      <c r="AC104" s="6"/>
    </row>
    <row r="105" spans="2:29" x14ac:dyDescent="0.2">
      <c r="B105" s="6"/>
      <c r="E105" s="6"/>
      <c r="F105" s="6"/>
      <c r="G105" s="6"/>
      <c r="H105" s="6"/>
      <c r="W105" s="6"/>
      <c r="Z105" s="6"/>
      <c r="AA105" s="6"/>
      <c r="AB105" s="6"/>
      <c r="AC105" s="6"/>
    </row>
    <row r="106" spans="2:29" x14ac:dyDescent="0.2">
      <c r="B106" s="6"/>
      <c r="E106" s="6"/>
      <c r="F106" s="6"/>
      <c r="G106" s="6"/>
      <c r="H106" s="6"/>
      <c r="W106" s="6"/>
      <c r="Z106" s="6"/>
      <c r="AA106" s="6"/>
      <c r="AB106" s="6"/>
      <c r="AC106" s="6"/>
    </row>
    <row r="107" spans="2:29" x14ac:dyDescent="0.2">
      <c r="B107" s="6"/>
      <c r="E107" s="6"/>
      <c r="F107" s="6"/>
      <c r="G107" s="6"/>
      <c r="H107" s="6"/>
      <c r="W107" s="6"/>
      <c r="Z107" s="6"/>
      <c r="AA107" s="6"/>
      <c r="AB107" s="6"/>
      <c r="AC107" s="6"/>
    </row>
    <row r="108" spans="2:29" x14ac:dyDescent="0.2">
      <c r="B108" s="6"/>
      <c r="E108" s="6"/>
      <c r="F108" s="6"/>
      <c r="G108" s="6"/>
      <c r="H108" s="6"/>
      <c r="W108" s="6"/>
      <c r="Z108" s="6"/>
      <c r="AA108" s="6"/>
      <c r="AB108" s="6"/>
      <c r="AC108" s="6"/>
    </row>
    <row r="109" spans="2:29" x14ac:dyDescent="0.2">
      <c r="B109" s="6"/>
      <c r="E109" s="6"/>
      <c r="F109" s="6"/>
      <c r="G109" s="6"/>
      <c r="H109" s="6"/>
      <c r="W109" s="6"/>
      <c r="Z109" s="6"/>
      <c r="AA109" s="6"/>
      <c r="AB109" s="6"/>
      <c r="AC109" s="6"/>
    </row>
    <row r="110" spans="2:29" x14ac:dyDescent="0.2">
      <c r="B110" s="6"/>
      <c r="E110" s="6"/>
      <c r="F110" s="6"/>
      <c r="G110" s="6"/>
      <c r="H110" s="6"/>
      <c r="W110" s="6"/>
      <c r="Z110" s="6"/>
      <c r="AA110" s="6"/>
      <c r="AB110" s="6"/>
      <c r="AC110" s="6"/>
    </row>
    <row r="111" spans="2:29" x14ac:dyDescent="0.2">
      <c r="B111" s="6"/>
      <c r="E111" s="6"/>
      <c r="F111" s="6"/>
      <c r="G111" s="6"/>
      <c r="H111" s="6"/>
      <c r="W111" s="6"/>
      <c r="Z111" s="6"/>
      <c r="AA111" s="6"/>
      <c r="AB111" s="6"/>
      <c r="AC111" s="6"/>
    </row>
    <row r="112" spans="2:29" x14ac:dyDescent="0.2">
      <c r="B112" s="6"/>
      <c r="E112" s="6"/>
      <c r="F112" s="6"/>
      <c r="G112" s="6"/>
      <c r="H112" s="6"/>
      <c r="W112" s="6"/>
      <c r="Z112" s="6"/>
      <c r="AA112" s="6"/>
      <c r="AB112" s="6"/>
      <c r="AC112" s="6"/>
    </row>
    <row r="113" spans="2:29" x14ac:dyDescent="0.2">
      <c r="B113" s="6"/>
      <c r="E113" s="6"/>
      <c r="F113" s="6"/>
      <c r="G113" s="6"/>
      <c r="H113" s="6"/>
      <c r="W113" s="6"/>
      <c r="Z113" s="6"/>
      <c r="AA113" s="6"/>
      <c r="AB113" s="6"/>
      <c r="AC113" s="6"/>
    </row>
    <row r="114" spans="2:29" x14ac:dyDescent="0.2">
      <c r="B114" s="6"/>
      <c r="E114" s="6"/>
      <c r="F114" s="6"/>
      <c r="G114" s="6"/>
      <c r="H114" s="6"/>
      <c r="W114" s="6"/>
      <c r="Z114" s="6"/>
      <c r="AA114" s="6"/>
      <c r="AB114" s="6"/>
      <c r="AC114" s="6"/>
    </row>
    <row r="115" spans="2:29" x14ac:dyDescent="0.2">
      <c r="B115" s="6"/>
      <c r="E115" s="6"/>
      <c r="F115" s="6"/>
      <c r="G115" s="6"/>
      <c r="H115" s="6"/>
      <c r="W115" s="6"/>
      <c r="Z115" s="6"/>
      <c r="AA115" s="6"/>
      <c r="AB115" s="6"/>
      <c r="AC115" s="6"/>
    </row>
    <row r="116" spans="2:29" x14ac:dyDescent="0.2">
      <c r="B116" s="6"/>
      <c r="E116" s="6"/>
      <c r="F116" s="6"/>
      <c r="G116" s="6"/>
      <c r="H116" s="6"/>
      <c r="W116" s="6"/>
      <c r="Z116" s="6"/>
      <c r="AA116" s="6"/>
      <c r="AB116" s="6"/>
      <c r="AC116" s="6"/>
    </row>
    <row r="117" spans="2:29" x14ac:dyDescent="0.2">
      <c r="B117" s="6"/>
      <c r="E117" s="6"/>
      <c r="F117" s="6"/>
      <c r="G117" s="6"/>
      <c r="H117" s="6"/>
      <c r="W117" s="6"/>
      <c r="Z117" s="6"/>
      <c r="AA117" s="6"/>
      <c r="AB117" s="6"/>
      <c r="AC117" s="6"/>
    </row>
    <row r="118" spans="2:29" x14ac:dyDescent="0.2">
      <c r="B118" s="6"/>
      <c r="E118" s="6"/>
      <c r="F118" s="6"/>
      <c r="G118" s="6"/>
      <c r="H118" s="6"/>
      <c r="W118" s="6"/>
      <c r="Z118" s="6"/>
      <c r="AA118" s="6"/>
      <c r="AB118" s="6"/>
      <c r="AC118" s="6"/>
    </row>
    <row r="119" spans="2:29" x14ac:dyDescent="0.2">
      <c r="B119" s="6"/>
      <c r="E119" s="6"/>
      <c r="F119" s="6"/>
      <c r="G119" s="6"/>
      <c r="H119" s="6"/>
      <c r="W119" s="6"/>
      <c r="Z119" s="6"/>
      <c r="AA119" s="6"/>
      <c r="AB119" s="6"/>
      <c r="AC119" s="6"/>
    </row>
    <row r="120" spans="2:29" x14ac:dyDescent="0.2">
      <c r="B120" s="6"/>
      <c r="E120" s="6"/>
      <c r="F120" s="6"/>
      <c r="G120" s="6"/>
      <c r="H120" s="6"/>
      <c r="W120" s="6"/>
      <c r="Z120" s="6"/>
      <c r="AA120" s="6"/>
      <c r="AB120" s="6"/>
      <c r="AC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H123"/>
  <sheetViews>
    <sheetView showGridLines="0" zoomScale="115" zoomScaleNormal="115" workbookViewId="0">
      <selection activeCell="W16" sqref="W16"/>
    </sheetView>
  </sheetViews>
  <sheetFormatPr defaultRowHeight="12.75" x14ac:dyDescent="0.2"/>
  <cols>
    <col min="1" max="1" width="10.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5.8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.125" style="6" customWidth="1"/>
    <col min="21" max="21" width="5.875" style="6" bestFit="1" customWidth="1"/>
    <col min="22" max="22" width="10.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5.625" style="9" bestFit="1" customWidth="1"/>
    <col min="27" max="27" width="3.25" style="9" bestFit="1" customWidth="1"/>
    <col min="28" max="29" width="5.875" style="9" bestFit="1" customWidth="1"/>
    <col min="30" max="30" width="2.75" style="6" customWidth="1"/>
    <col min="31" max="31" width="3.125" style="6" bestFit="1" customWidth="1"/>
    <col min="32" max="32" width="4.75" style="6" bestFit="1" customWidth="1"/>
    <col min="33" max="33" width="4.125" style="6" bestFit="1" customWidth="1"/>
    <col min="34" max="34" width="5.875" style="6" bestFit="1" customWidth="1"/>
    <col min="35" max="35" width="2.75" style="6" customWidth="1"/>
    <col min="36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RESUMO!D15</f>
        <v>1</v>
      </c>
      <c r="L1" s="47" t="s">
        <v>23</v>
      </c>
      <c r="M1" s="23">
        <f>RESUMO!E15</f>
        <v>1</v>
      </c>
      <c r="O1" s="24" t="s">
        <v>24</v>
      </c>
      <c r="P1" s="25">
        <f>SUM(H:H)</f>
        <v>7.7197700000000005</v>
      </c>
      <c r="Q1" s="26" t="s">
        <v>41</v>
      </c>
      <c r="R1" s="27">
        <f>P1/h_por_dia</f>
        <v>0.96497125000000006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8.6096500000000002</v>
      </c>
      <c r="AG1" s="26" t="s">
        <v>41</v>
      </c>
      <c r="AH1" s="27">
        <f>AF1/h_por_dia</f>
        <v>1.07620625</v>
      </c>
    </row>
    <row r="2" spans="1:34" x14ac:dyDescent="0.2">
      <c r="A2" s="1" t="s">
        <v>116</v>
      </c>
      <c r="B2" s="15"/>
      <c r="C2" s="2"/>
      <c r="E2" s="17"/>
      <c r="F2" s="17"/>
      <c r="G2" s="17"/>
      <c r="H2" s="17"/>
      <c r="V2" s="1" t="s">
        <v>116</v>
      </c>
      <c r="W2" s="15"/>
      <c r="X2" s="2"/>
      <c r="Z2" s="17"/>
      <c r="AA2" s="17"/>
      <c r="AB2" s="17"/>
      <c r="AC2" s="17"/>
    </row>
    <row r="3" spans="1:34" x14ac:dyDescent="0.2">
      <c r="A3" s="3" t="s">
        <v>22</v>
      </c>
      <c r="B3" s="11">
        <v>0.03</v>
      </c>
      <c r="C3" s="33">
        <v>146.75</v>
      </c>
      <c r="E3" s="18">
        <f>C3*B3</f>
        <v>4.4024999999999999</v>
      </c>
      <c r="F3" s="12">
        <f>$K$1</f>
        <v>1</v>
      </c>
      <c r="G3" s="18">
        <f>E3/F3</f>
        <v>4.4024999999999999</v>
      </c>
      <c r="H3" s="18">
        <f>LARGE(G3:G4,1)</f>
        <v>4.4024999999999999</v>
      </c>
      <c r="V3" s="3" t="s">
        <v>22</v>
      </c>
      <c r="W3" s="11">
        <v>0.03</v>
      </c>
      <c r="X3" s="33">
        <v>152.9</v>
      </c>
      <c r="Z3" s="18">
        <f>X3*W3</f>
        <v>4.5869999999999997</v>
      </c>
      <c r="AA3" s="12">
        <f>$K$1</f>
        <v>1</v>
      </c>
      <c r="AB3" s="18">
        <f>Z3/AA3</f>
        <v>4.5869999999999997</v>
      </c>
      <c r="AC3" s="18">
        <f>LARGE(AB3:AB4,1)</f>
        <v>4.5869999999999997</v>
      </c>
    </row>
    <row r="4" spans="1:34" x14ac:dyDescent="0.2">
      <c r="A4" s="3" t="s">
        <v>23</v>
      </c>
      <c r="B4" s="11">
        <v>0.03</v>
      </c>
      <c r="C4" s="33">
        <v>146.75</v>
      </c>
      <c r="E4" s="18">
        <f>C4*B4</f>
        <v>4.4024999999999999</v>
      </c>
      <c r="F4" s="12">
        <f>$M$1</f>
        <v>1</v>
      </c>
      <c r="G4" s="18">
        <f>E4/F4</f>
        <v>4.4024999999999999</v>
      </c>
      <c r="H4" s="18"/>
      <c r="V4" s="3" t="s">
        <v>23</v>
      </c>
      <c r="W4" s="11">
        <v>0.03</v>
      </c>
      <c r="X4" s="33">
        <v>152.9</v>
      </c>
      <c r="Z4" s="18">
        <f>X4*W4</f>
        <v>4.5869999999999997</v>
      </c>
      <c r="AA4" s="12">
        <f>$M$1</f>
        <v>1</v>
      </c>
      <c r="AB4" s="18">
        <f>Z4/AA4</f>
        <v>4.5869999999999997</v>
      </c>
      <c r="AC4" s="18"/>
    </row>
    <row r="5" spans="1:34" x14ac:dyDescent="0.2">
      <c r="A5" s="1" t="s">
        <v>117</v>
      </c>
      <c r="B5" s="15"/>
      <c r="C5" s="2"/>
      <c r="E5" s="17"/>
      <c r="F5" s="17"/>
      <c r="G5" s="17"/>
      <c r="H5" s="17"/>
      <c r="V5" s="1" t="s">
        <v>117</v>
      </c>
      <c r="W5" s="15"/>
      <c r="X5" s="2"/>
      <c r="Z5" s="17"/>
      <c r="AA5" s="17"/>
      <c r="AB5" s="17"/>
      <c r="AC5" s="17"/>
    </row>
    <row r="6" spans="1:34" x14ac:dyDescent="0.2">
      <c r="A6" s="3" t="s">
        <v>22</v>
      </c>
      <c r="B6" s="11">
        <v>0.04</v>
      </c>
      <c r="C6" s="33">
        <v>0</v>
      </c>
      <c r="E6" s="18">
        <f>C6*B6</f>
        <v>0</v>
      </c>
      <c r="F6" s="12">
        <f>$K$1</f>
        <v>1</v>
      </c>
      <c r="G6" s="18">
        <f>E6/F6</f>
        <v>0</v>
      </c>
      <c r="H6" s="18">
        <f>LARGE(G6:G7,1)</f>
        <v>0</v>
      </c>
      <c r="V6" s="3" t="s">
        <v>22</v>
      </c>
      <c r="W6" s="11">
        <v>0.04</v>
      </c>
      <c r="X6" s="33">
        <v>98.91</v>
      </c>
      <c r="Z6" s="18">
        <f>X6*W6</f>
        <v>3.9563999999999999</v>
      </c>
      <c r="AA6" s="12">
        <f>$K$1</f>
        <v>1</v>
      </c>
      <c r="AB6" s="18">
        <f>Z6/AA6</f>
        <v>3.9563999999999999</v>
      </c>
      <c r="AC6" s="18">
        <f>LARGE(AB6:AB7,1)</f>
        <v>3.9563999999999999</v>
      </c>
    </row>
    <row r="7" spans="1:34" x14ac:dyDescent="0.2">
      <c r="A7" s="3" t="s">
        <v>23</v>
      </c>
      <c r="B7" s="11">
        <v>0.04</v>
      </c>
      <c r="C7" s="33">
        <v>0</v>
      </c>
      <c r="E7" s="18">
        <f>C7*B7</f>
        <v>0</v>
      </c>
      <c r="F7" s="12">
        <f>$M$1</f>
        <v>1</v>
      </c>
      <c r="G7" s="18">
        <f>E7/F7</f>
        <v>0</v>
      </c>
      <c r="H7" s="18"/>
      <c r="V7" s="3" t="s">
        <v>23</v>
      </c>
      <c r="W7" s="11">
        <v>0.04</v>
      </c>
      <c r="X7" s="33">
        <v>98.91</v>
      </c>
      <c r="Z7" s="18">
        <f>X7*W7</f>
        <v>3.9563999999999999</v>
      </c>
      <c r="AA7" s="12">
        <f>$M$1</f>
        <v>1</v>
      </c>
      <c r="AB7" s="18">
        <f>Z7/AA7</f>
        <v>3.9563999999999999</v>
      </c>
      <c r="AC7" s="18"/>
    </row>
    <row r="8" spans="1:34" x14ac:dyDescent="0.2">
      <c r="A8" s="1" t="s">
        <v>187</v>
      </c>
      <c r="B8" s="15"/>
      <c r="C8" s="2"/>
      <c r="E8" s="17"/>
      <c r="F8" s="17"/>
      <c r="G8" s="17"/>
      <c r="H8" s="17"/>
      <c r="T8" s="9"/>
      <c r="V8" s="1" t="s">
        <v>187</v>
      </c>
      <c r="W8" s="15"/>
      <c r="X8" s="2"/>
      <c r="Z8" s="17"/>
      <c r="AA8" s="17"/>
      <c r="AB8" s="17"/>
      <c r="AC8" s="17"/>
    </row>
    <row r="9" spans="1:34" x14ac:dyDescent="0.2">
      <c r="A9" s="3" t="s">
        <v>22</v>
      </c>
      <c r="B9" s="11">
        <v>5.2999999999999999E-2</v>
      </c>
      <c r="C9" s="33">
        <v>62.59</v>
      </c>
      <c r="E9" s="18">
        <f>C9*B9</f>
        <v>3.3172700000000002</v>
      </c>
      <c r="F9" s="12">
        <f>$K$1</f>
        <v>1</v>
      </c>
      <c r="G9" s="18">
        <f>E9/F9</f>
        <v>3.3172700000000002</v>
      </c>
      <c r="H9" s="18">
        <f>LARGE(G9:G10,1)</f>
        <v>3.3172700000000002</v>
      </c>
      <c r="T9" s="9"/>
      <c r="V9" s="3" t="s">
        <v>22</v>
      </c>
      <c r="W9" s="11">
        <v>5.2999999999999999E-2</v>
      </c>
      <c r="X9" s="33">
        <v>1.25</v>
      </c>
      <c r="Z9" s="18">
        <f>X9*W9</f>
        <v>6.6250000000000003E-2</v>
      </c>
      <c r="AA9" s="12">
        <f>$K$1</f>
        <v>1</v>
      </c>
      <c r="AB9" s="18">
        <f>Z9/AA9</f>
        <v>6.6250000000000003E-2</v>
      </c>
      <c r="AC9" s="18">
        <f>LARGE(AB9:AB10,1)</f>
        <v>6.6250000000000003E-2</v>
      </c>
    </row>
    <row r="10" spans="1:34" x14ac:dyDescent="0.2">
      <c r="A10" s="3" t="s">
        <v>23</v>
      </c>
      <c r="B10" s="11">
        <v>5.2999999999999999E-2</v>
      </c>
      <c r="C10" s="33">
        <v>62.59</v>
      </c>
      <c r="E10" s="18">
        <f>C10*B10</f>
        <v>3.3172700000000002</v>
      </c>
      <c r="F10" s="12">
        <f>$M$1</f>
        <v>1</v>
      </c>
      <c r="G10" s="18">
        <f>E10/F10</f>
        <v>3.3172700000000002</v>
      </c>
      <c r="H10" s="18"/>
      <c r="V10" s="3" t="s">
        <v>23</v>
      </c>
      <c r="W10" s="11">
        <v>5.2999999999999999E-2</v>
      </c>
      <c r="X10" s="33">
        <v>1.25</v>
      </c>
      <c r="Z10" s="18">
        <f>X10*W10</f>
        <v>6.6250000000000003E-2</v>
      </c>
      <c r="AA10" s="12">
        <f>$M$1</f>
        <v>1</v>
      </c>
      <c r="AB10" s="18">
        <f>Z10/AA10</f>
        <v>6.6250000000000003E-2</v>
      </c>
      <c r="AC10" s="18"/>
    </row>
    <row r="11" spans="1:34" ht="14.25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R11" s="37"/>
      <c r="V11"/>
      <c r="W11"/>
      <c r="X11"/>
      <c r="Y11"/>
      <c r="Z11"/>
      <c r="AA11"/>
      <c r="AB11"/>
      <c r="AC11"/>
      <c r="AD11"/>
      <c r="AE11"/>
      <c r="AH11" s="37"/>
    </row>
    <row r="12" spans="1:34" ht="14.25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V12"/>
      <c r="W12"/>
      <c r="X12"/>
      <c r="Y12"/>
      <c r="Z12"/>
      <c r="AA12"/>
      <c r="AB12"/>
      <c r="AC12"/>
      <c r="AD12"/>
      <c r="AE12"/>
    </row>
    <row r="13" spans="1:34" ht="14.25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V13"/>
      <c r="W13"/>
      <c r="X13"/>
      <c r="Y13"/>
      <c r="Z13"/>
      <c r="AA13"/>
      <c r="AB13"/>
      <c r="AC13"/>
      <c r="AD13"/>
      <c r="AE13"/>
    </row>
    <row r="14" spans="1:34" ht="14.25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V14"/>
      <c r="W14"/>
      <c r="X14"/>
      <c r="Y14"/>
      <c r="Z14"/>
      <c r="AA14"/>
      <c r="AB14"/>
      <c r="AC14"/>
      <c r="AD14"/>
      <c r="AE14"/>
    </row>
    <row r="15" spans="1:34" ht="14.25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V15"/>
      <c r="W15"/>
      <c r="X15"/>
      <c r="Y15"/>
      <c r="Z15"/>
      <c r="AA15"/>
      <c r="AB15"/>
      <c r="AC15"/>
      <c r="AD15"/>
      <c r="AE15"/>
    </row>
    <row r="16" spans="1:34" ht="14.25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V16"/>
      <c r="W16"/>
      <c r="X16"/>
      <c r="Y16"/>
      <c r="Z16"/>
      <c r="AA16"/>
      <c r="AB16"/>
      <c r="AC16"/>
      <c r="AD16"/>
      <c r="AE16"/>
    </row>
    <row r="17" spans="1:31" ht="14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V17"/>
      <c r="W17"/>
      <c r="X17"/>
      <c r="Y17"/>
      <c r="Z17"/>
      <c r="AA17"/>
      <c r="AB17"/>
      <c r="AC17"/>
      <c r="AD17"/>
      <c r="AE17"/>
    </row>
    <row r="18" spans="1:31" ht="14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V18"/>
      <c r="W18"/>
      <c r="X18"/>
      <c r="Y18"/>
      <c r="Z18"/>
      <c r="AA18"/>
      <c r="AB18"/>
      <c r="AC18"/>
      <c r="AD18"/>
      <c r="AE18"/>
    </row>
    <row r="19" spans="1:31" ht="14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V19"/>
      <c r="W19"/>
      <c r="X19"/>
      <c r="Y19"/>
      <c r="Z19"/>
      <c r="AA19"/>
      <c r="AB19"/>
      <c r="AC19"/>
      <c r="AD19"/>
      <c r="AE19"/>
    </row>
    <row r="20" spans="1:31" ht="14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V20"/>
      <c r="W20"/>
      <c r="X20"/>
      <c r="Y20"/>
      <c r="Z20"/>
      <c r="AA20"/>
      <c r="AB20"/>
      <c r="AC20"/>
      <c r="AD20"/>
      <c r="AE20"/>
    </row>
    <row r="21" spans="1:31" ht="14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V21"/>
      <c r="W21"/>
      <c r="X21"/>
      <c r="Y21"/>
      <c r="Z21"/>
      <c r="AA21"/>
      <c r="AB21"/>
      <c r="AC21"/>
      <c r="AD21"/>
      <c r="AE21"/>
    </row>
    <row r="22" spans="1:31" ht="14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V22"/>
      <c r="W22"/>
      <c r="X22"/>
      <c r="Y22"/>
      <c r="Z22"/>
      <c r="AA22"/>
      <c r="AB22"/>
      <c r="AC22"/>
      <c r="AD22"/>
      <c r="AE22"/>
    </row>
    <row r="23" spans="1:31" ht="14.2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V23"/>
      <c r="W23"/>
      <c r="X23"/>
      <c r="Y23"/>
      <c r="Z23"/>
      <c r="AA23"/>
      <c r="AB23"/>
      <c r="AC23"/>
      <c r="AD23"/>
      <c r="AE23"/>
    </row>
    <row r="24" spans="1:31" ht="14.2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V24"/>
      <c r="W24"/>
      <c r="X24"/>
      <c r="Y24"/>
      <c r="Z24"/>
      <c r="AA24"/>
      <c r="AB24"/>
      <c r="AC24"/>
      <c r="AD24"/>
      <c r="AE24"/>
    </row>
    <row r="25" spans="1:31" ht="14.2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V25"/>
      <c r="W25"/>
      <c r="X25"/>
      <c r="Y25"/>
      <c r="Z25"/>
      <c r="AA25"/>
      <c r="AB25"/>
      <c r="AC25"/>
      <c r="AD25"/>
      <c r="AE25"/>
    </row>
    <row r="26" spans="1:31" ht="14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V26"/>
      <c r="W26"/>
      <c r="X26"/>
      <c r="Y26"/>
      <c r="Z26"/>
      <c r="AA26"/>
      <c r="AB26"/>
      <c r="AC26"/>
      <c r="AD26"/>
      <c r="AE26"/>
    </row>
    <row r="27" spans="1:31" x14ac:dyDescent="0.2">
      <c r="B27" s="6"/>
      <c r="E27" s="6"/>
      <c r="F27" s="6"/>
      <c r="G27" s="6"/>
      <c r="H27" s="6"/>
      <c r="W27" s="6"/>
      <c r="Z27" s="6"/>
      <c r="AA27" s="6"/>
      <c r="AB27" s="6"/>
      <c r="AC27" s="6"/>
    </row>
    <row r="28" spans="1:31" x14ac:dyDescent="0.2">
      <c r="B28" s="6"/>
      <c r="E28" s="6"/>
      <c r="F28" s="6"/>
      <c r="G28" s="6"/>
      <c r="H28" s="6"/>
      <c r="W28" s="6"/>
      <c r="Z28" s="6"/>
      <c r="AA28" s="6"/>
      <c r="AB28" s="6"/>
      <c r="AC28" s="6"/>
    </row>
    <row r="29" spans="1:31" x14ac:dyDescent="0.2">
      <c r="B29" s="6"/>
      <c r="F29" s="6"/>
      <c r="G29" s="6"/>
      <c r="H29" s="6"/>
      <c r="W29" s="6"/>
      <c r="AA29" s="6"/>
      <c r="AB29" s="6"/>
      <c r="AC29" s="6"/>
    </row>
    <row r="30" spans="1:31" x14ac:dyDescent="0.2">
      <c r="B30" s="6"/>
      <c r="F30" s="6"/>
      <c r="G30" s="6"/>
      <c r="H30" s="6"/>
      <c r="W30" s="6"/>
      <c r="AA30" s="6"/>
      <c r="AB30" s="6"/>
      <c r="AC30" s="6"/>
    </row>
    <row r="31" spans="1:31" x14ac:dyDescent="0.2">
      <c r="B31" s="6"/>
      <c r="F31" s="6"/>
      <c r="G31" s="6"/>
      <c r="H31" s="6"/>
      <c r="J31" s="6"/>
      <c r="K31" s="6"/>
      <c r="L31" s="6"/>
      <c r="M31" s="6"/>
      <c r="W31" s="6"/>
      <c r="AA31" s="6"/>
      <c r="AB31" s="6"/>
      <c r="AC31" s="6"/>
    </row>
    <row r="32" spans="1:31" x14ac:dyDescent="0.2">
      <c r="F32" s="6"/>
      <c r="G32" s="6"/>
      <c r="H32" s="6"/>
      <c r="J32" s="6"/>
      <c r="K32" s="6"/>
      <c r="L32" s="6"/>
      <c r="M32" s="6"/>
      <c r="AA32" s="6"/>
      <c r="AB32" s="6"/>
      <c r="AC32" s="6"/>
    </row>
    <row r="33" spans="2:29" x14ac:dyDescent="0.2">
      <c r="F33" s="6"/>
      <c r="G33" s="6"/>
      <c r="H33" s="6"/>
      <c r="J33" s="6"/>
      <c r="K33" s="6"/>
      <c r="L33" s="6"/>
      <c r="M33" s="6"/>
      <c r="AA33" s="6"/>
      <c r="AB33" s="6"/>
      <c r="AC33" s="6"/>
    </row>
    <row r="34" spans="2:29" x14ac:dyDescent="0.2">
      <c r="F34" s="6"/>
      <c r="G34" s="6"/>
      <c r="H34" s="6"/>
      <c r="J34" s="6"/>
      <c r="K34" s="6"/>
      <c r="L34" s="6"/>
      <c r="M34" s="6"/>
      <c r="AA34" s="6"/>
      <c r="AB34" s="6"/>
      <c r="AC34" s="6"/>
    </row>
    <row r="35" spans="2:29" x14ac:dyDescent="0.2">
      <c r="F35" s="6"/>
      <c r="G35" s="6"/>
      <c r="H35" s="6"/>
      <c r="J35" s="6"/>
      <c r="K35" s="6"/>
      <c r="L35" s="6"/>
      <c r="M35" s="6"/>
      <c r="AA35" s="6"/>
      <c r="AB35" s="6"/>
      <c r="AC35" s="6"/>
    </row>
    <row r="36" spans="2:29" x14ac:dyDescent="0.2">
      <c r="F36" s="6"/>
      <c r="G36" s="6"/>
      <c r="H36" s="6"/>
      <c r="J36" s="6"/>
      <c r="K36" s="6"/>
      <c r="L36" s="6"/>
      <c r="M36" s="6"/>
      <c r="AA36" s="6"/>
      <c r="AB36" s="6"/>
      <c r="AC36" s="6"/>
    </row>
    <row r="37" spans="2:29" x14ac:dyDescent="0.2">
      <c r="F37" s="6"/>
      <c r="G37" s="6"/>
      <c r="H37" s="6"/>
      <c r="J37" s="6"/>
      <c r="K37" s="6"/>
      <c r="L37" s="6"/>
      <c r="M37" s="6"/>
      <c r="AA37" s="6"/>
      <c r="AB37" s="6"/>
      <c r="AC37" s="6"/>
    </row>
    <row r="38" spans="2:29" x14ac:dyDescent="0.2">
      <c r="F38" s="6"/>
      <c r="G38" s="6"/>
      <c r="H38" s="6"/>
      <c r="J38" s="6"/>
      <c r="K38" s="6"/>
      <c r="L38" s="6"/>
      <c r="M38" s="6"/>
      <c r="AA38" s="6"/>
      <c r="AB38" s="6"/>
      <c r="AC38" s="6"/>
    </row>
    <row r="39" spans="2:29" x14ac:dyDescent="0.2">
      <c r="F39" s="6"/>
      <c r="G39" s="6"/>
      <c r="H39" s="6"/>
      <c r="J39" s="6"/>
      <c r="K39" s="6"/>
      <c r="L39" s="6"/>
      <c r="M39" s="6"/>
      <c r="AA39" s="6"/>
      <c r="AB39" s="6"/>
      <c r="AC39" s="6"/>
    </row>
    <row r="40" spans="2:29" x14ac:dyDescent="0.2">
      <c r="F40" s="6"/>
      <c r="G40" s="6"/>
      <c r="H40" s="6"/>
      <c r="J40" s="6"/>
      <c r="K40" s="6"/>
      <c r="L40" s="6"/>
      <c r="M40" s="6"/>
      <c r="AA40" s="6"/>
      <c r="AB40" s="6"/>
      <c r="AC40" s="6"/>
    </row>
    <row r="41" spans="2:29" x14ac:dyDescent="0.2">
      <c r="F41" s="6"/>
      <c r="G41" s="6"/>
      <c r="H41" s="6"/>
      <c r="J41" s="6"/>
      <c r="K41" s="6"/>
      <c r="L41" s="6"/>
      <c r="M41" s="6"/>
      <c r="AA41" s="6"/>
      <c r="AB41" s="6"/>
      <c r="AC41" s="6"/>
    </row>
    <row r="42" spans="2:29" x14ac:dyDescent="0.2">
      <c r="F42" s="6"/>
      <c r="G42" s="6"/>
      <c r="H42" s="6"/>
      <c r="J42" s="6"/>
      <c r="K42" s="6"/>
      <c r="L42" s="6"/>
      <c r="M42" s="6"/>
      <c r="AA42" s="6"/>
      <c r="AB42" s="6"/>
      <c r="AC42" s="6"/>
    </row>
    <row r="43" spans="2:29" x14ac:dyDescent="0.2">
      <c r="F43" s="6"/>
      <c r="G43" s="6"/>
      <c r="H43" s="6"/>
      <c r="J43" s="6"/>
      <c r="K43" s="6"/>
      <c r="L43" s="6"/>
      <c r="M43" s="6"/>
      <c r="AA43" s="6"/>
      <c r="AB43" s="6"/>
      <c r="AC43" s="6"/>
    </row>
    <row r="44" spans="2:29" x14ac:dyDescent="0.2">
      <c r="F44" s="6"/>
      <c r="G44" s="6"/>
      <c r="H44" s="6"/>
      <c r="J44" s="6"/>
      <c r="K44" s="6"/>
      <c r="L44" s="6"/>
      <c r="M44" s="6"/>
      <c r="AA44" s="6"/>
      <c r="AB44" s="6"/>
      <c r="AC44" s="6"/>
    </row>
    <row r="45" spans="2:29" x14ac:dyDescent="0.2">
      <c r="F45" s="6"/>
      <c r="G45" s="6"/>
      <c r="H45" s="6"/>
      <c r="J45" s="6"/>
      <c r="K45" s="6"/>
      <c r="L45" s="6"/>
      <c r="M45" s="6"/>
      <c r="AA45" s="6"/>
      <c r="AB45" s="6"/>
      <c r="AC45" s="6"/>
    </row>
    <row r="46" spans="2:29" x14ac:dyDescent="0.2">
      <c r="F46" s="6"/>
      <c r="G46" s="6"/>
      <c r="H46" s="6"/>
      <c r="J46" s="6"/>
      <c r="K46" s="6"/>
      <c r="L46" s="6"/>
      <c r="M46" s="6"/>
      <c r="AA46" s="6"/>
      <c r="AB46" s="6"/>
      <c r="AC46" s="6"/>
    </row>
    <row r="47" spans="2:29" x14ac:dyDescent="0.2">
      <c r="B47" s="6"/>
      <c r="E47" s="6"/>
      <c r="F47" s="6"/>
      <c r="G47" s="6"/>
      <c r="H47" s="6"/>
      <c r="J47" s="6"/>
      <c r="K47" s="6"/>
      <c r="L47" s="6"/>
      <c r="M47" s="6"/>
      <c r="W47" s="6"/>
      <c r="Z47" s="6"/>
      <c r="AA47" s="6"/>
      <c r="AB47" s="6"/>
      <c r="AC47" s="6"/>
    </row>
    <row r="48" spans="2:29" x14ac:dyDescent="0.2">
      <c r="B48" s="6"/>
      <c r="E48" s="6"/>
      <c r="F48" s="6"/>
      <c r="G48" s="6"/>
      <c r="H48" s="6"/>
      <c r="J48" s="6"/>
      <c r="K48" s="6"/>
      <c r="L48" s="6"/>
      <c r="M48" s="6"/>
      <c r="W48" s="6"/>
      <c r="Z48" s="6"/>
      <c r="AA48" s="6"/>
      <c r="AB48" s="6"/>
      <c r="AC48" s="6"/>
    </row>
    <row r="49" spans="2:29" x14ac:dyDescent="0.2">
      <c r="B49" s="6"/>
      <c r="E49" s="6"/>
      <c r="F49" s="6"/>
      <c r="G49" s="6"/>
      <c r="H49" s="6"/>
      <c r="J49" s="6"/>
      <c r="K49" s="6"/>
      <c r="L49" s="6"/>
      <c r="M49" s="6"/>
      <c r="W49" s="6"/>
      <c r="Z49" s="6"/>
      <c r="AA49" s="6"/>
      <c r="AB49" s="6"/>
      <c r="AC49" s="6"/>
    </row>
    <row r="50" spans="2:29" x14ac:dyDescent="0.2">
      <c r="B50" s="6"/>
      <c r="E50" s="6"/>
      <c r="F50" s="6"/>
      <c r="G50" s="6"/>
      <c r="H50" s="6"/>
      <c r="J50" s="6"/>
      <c r="K50" s="6"/>
      <c r="L50" s="6"/>
      <c r="M50" s="6"/>
      <c r="W50" s="6"/>
      <c r="Z50" s="6"/>
      <c r="AA50" s="6"/>
      <c r="AB50" s="6"/>
      <c r="AC50" s="6"/>
    </row>
    <row r="51" spans="2:29" x14ac:dyDescent="0.2">
      <c r="B51" s="6"/>
      <c r="E51" s="6"/>
      <c r="F51" s="6"/>
      <c r="G51" s="6"/>
      <c r="H51" s="6"/>
      <c r="J51" s="6"/>
      <c r="K51" s="6"/>
      <c r="L51" s="6"/>
      <c r="M51" s="6"/>
      <c r="W51" s="6"/>
      <c r="Z51" s="6"/>
      <c r="AA51" s="6"/>
      <c r="AB51" s="6"/>
      <c r="AC51" s="6"/>
    </row>
    <row r="52" spans="2:29" x14ac:dyDescent="0.2">
      <c r="B52" s="6"/>
      <c r="E52" s="6"/>
      <c r="F52" s="6"/>
      <c r="G52" s="6"/>
      <c r="H52" s="6"/>
      <c r="W52" s="6"/>
      <c r="Z52" s="6"/>
      <c r="AA52" s="6"/>
      <c r="AB52" s="6"/>
      <c r="AC52" s="6"/>
    </row>
    <row r="53" spans="2:29" x14ac:dyDescent="0.2">
      <c r="B53" s="6"/>
      <c r="E53" s="6"/>
      <c r="F53" s="6"/>
      <c r="G53" s="6"/>
      <c r="H53" s="6"/>
      <c r="W53" s="6"/>
      <c r="Z53" s="6"/>
      <c r="AA53" s="6"/>
      <c r="AB53" s="6"/>
      <c r="AC53" s="6"/>
    </row>
    <row r="54" spans="2:29" x14ac:dyDescent="0.2">
      <c r="B54" s="6"/>
      <c r="E54" s="6"/>
      <c r="F54" s="6"/>
      <c r="G54" s="6"/>
      <c r="H54" s="6"/>
      <c r="W54" s="6"/>
      <c r="Z54" s="6"/>
      <c r="AA54" s="6"/>
      <c r="AB54" s="6"/>
      <c r="AC54" s="6"/>
    </row>
    <row r="55" spans="2:29" x14ac:dyDescent="0.2">
      <c r="B55" s="6"/>
      <c r="E55" s="6"/>
      <c r="F55" s="6"/>
      <c r="G55" s="6"/>
      <c r="H55" s="6"/>
      <c r="W55" s="6"/>
      <c r="Z55" s="6"/>
      <c r="AA55" s="6"/>
      <c r="AB55" s="6"/>
      <c r="AC55" s="6"/>
    </row>
    <row r="56" spans="2:29" x14ac:dyDescent="0.2">
      <c r="B56" s="6"/>
      <c r="E56" s="6"/>
      <c r="F56" s="6"/>
      <c r="G56" s="6"/>
      <c r="H56" s="6"/>
      <c r="W56" s="6"/>
      <c r="Z56" s="6"/>
      <c r="AA56" s="6"/>
      <c r="AB56" s="6"/>
      <c r="AC56" s="6"/>
    </row>
    <row r="57" spans="2:29" x14ac:dyDescent="0.2">
      <c r="B57" s="6"/>
      <c r="E57" s="6"/>
      <c r="F57" s="6"/>
      <c r="G57" s="6"/>
      <c r="H57" s="6"/>
      <c r="W57" s="6"/>
      <c r="Z57" s="6"/>
      <c r="AA57" s="6"/>
      <c r="AB57" s="6"/>
      <c r="AC57" s="6"/>
    </row>
    <row r="58" spans="2:29" x14ac:dyDescent="0.2">
      <c r="B58" s="6"/>
      <c r="E58" s="6"/>
      <c r="F58" s="6"/>
      <c r="G58" s="6"/>
      <c r="H58" s="6"/>
      <c r="W58" s="6"/>
      <c r="Z58" s="6"/>
      <c r="AA58" s="6"/>
      <c r="AB58" s="6"/>
      <c r="AC58" s="6"/>
    </row>
    <row r="59" spans="2:29" x14ac:dyDescent="0.2">
      <c r="B59" s="6"/>
      <c r="E59" s="6"/>
      <c r="F59" s="6"/>
      <c r="G59" s="6"/>
      <c r="H59" s="6"/>
      <c r="W59" s="6"/>
      <c r="Z59" s="6"/>
      <c r="AA59" s="6"/>
      <c r="AB59" s="6"/>
      <c r="AC59" s="6"/>
    </row>
    <row r="60" spans="2:29" x14ac:dyDescent="0.2">
      <c r="B60" s="6"/>
      <c r="E60" s="6"/>
      <c r="F60" s="6"/>
      <c r="G60" s="6"/>
      <c r="H60" s="6"/>
      <c r="W60" s="6"/>
      <c r="Z60" s="6"/>
      <c r="AA60" s="6"/>
      <c r="AB60" s="6"/>
      <c r="AC60" s="6"/>
    </row>
    <row r="61" spans="2:29" x14ac:dyDescent="0.2">
      <c r="B61" s="6"/>
      <c r="E61" s="6"/>
      <c r="F61" s="6"/>
      <c r="G61" s="6"/>
      <c r="H61" s="6"/>
      <c r="W61" s="6"/>
      <c r="Z61" s="6"/>
      <c r="AA61" s="6"/>
      <c r="AB61" s="6"/>
      <c r="AC61" s="6"/>
    </row>
    <row r="62" spans="2:29" x14ac:dyDescent="0.2">
      <c r="B62" s="6"/>
      <c r="E62" s="6"/>
      <c r="F62" s="6"/>
      <c r="G62" s="6"/>
      <c r="H62" s="6"/>
      <c r="W62" s="6"/>
      <c r="Z62" s="6"/>
      <c r="AA62" s="6"/>
      <c r="AB62" s="6"/>
      <c r="AC62" s="6"/>
    </row>
    <row r="63" spans="2:29" x14ac:dyDescent="0.2">
      <c r="B63" s="6"/>
      <c r="E63" s="6"/>
      <c r="F63" s="6"/>
      <c r="G63" s="6"/>
      <c r="H63" s="6"/>
      <c r="W63" s="6"/>
      <c r="Z63" s="6"/>
      <c r="AA63" s="6"/>
      <c r="AB63" s="6"/>
      <c r="AC63" s="6"/>
    </row>
    <row r="64" spans="2:29" x14ac:dyDescent="0.2">
      <c r="B64" s="6"/>
      <c r="E64" s="6"/>
      <c r="F64" s="6"/>
      <c r="G64" s="6"/>
      <c r="H64" s="6"/>
      <c r="W64" s="6"/>
      <c r="Z64" s="6"/>
      <c r="AA64" s="6"/>
      <c r="AB64" s="6"/>
      <c r="AC64" s="6"/>
    </row>
    <row r="65" spans="2:29" x14ac:dyDescent="0.2">
      <c r="B65" s="6"/>
      <c r="E65" s="6"/>
      <c r="F65" s="6"/>
      <c r="G65" s="6"/>
      <c r="H65" s="6"/>
      <c r="W65" s="6"/>
      <c r="Z65" s="6"/>
      <c r="AA65" s="6"/>
      <c r="AB65" s="6"/>
      <c r="AC65" s="6"/>
    </row>
    <row r="66" spans="2:29" x14ac:dyDescent="0.2">
      <c r="B66" s="6"/>
      <c r="E66" s="6"/>
      <c r="F66" s="6"/>
      <c r="G66" s="6"/>
      <c r="H66" s="6"/>
      <c r="W66" s="6"/>
      <c r="Z66" s="6"/>
      <c r="AA66" s="6"/>
      <c r="AB66" s="6"/>
      <c r="AC66" s="6"/>
    </row>
    <row r="67" spans="2:29" x14ac:dyDescent="0.2">
      <c r="B67" s="6"/>
      <c r="E67" s="6"/>
      <c r="F67" s="6"/>
      <c r="G67" s="6"/>
      <c r="H67" s="6"/>
      <c r="W67" s="6"/>
      <c r="Z67" s="6"/>
      <c r="AA67" s="6"/>
      <c r="AB67" s="6"/>
      <c r="AC67" s="6"/>
    </row>
    <row r="68" spans="2:29" x14ac:dyDescent="0.2">
      <c r="B68" s="6"/>
      <c r="E68" s="6"/>
      <c r="F68" s="6"/>
      <c r="G68" s="6"/>
      <c r="H68" s="6"/>
      <c r="W68" s="6"/>
      <c r="Z68" s="6"/>
      <c r="AA68" s="6"/>
      <c r="AB68" s="6"/>
      <c r="AC68" s="6"/>
    </row>
    <row r="69" spans="2:29" x14ac:dyDescent="0.2">
      <c r="B69" s="6"/>
      <c r="E69" s="6"/>
      <c r="F69" s="6"/>
      <c r="G69" s="6"/>
      <c r="H69" s="6"/>
      <c r="W69" s="6"/>
      <c r="Z69" s="6"/>
      <c r="AA69" s="6"/>
      <c r="AB69" s="6"/>
      <c r="AC69" s="6"/>
    </row>
    <row r="70" spans="2:29" x14ac:dyDescent="0.2">
      <c r="B70" s="6"/>
      <c r="E70" s="6"/>
      <c r="F70" s="6"/>
      <c r="G70" s="6"/>
      <c r="H70" s="6"/>
      <c r="W70" s="6"/>
      <c r="Z70" s="6"/>
      <c r="AA70" s="6"/>
      <c r="AB70" s="6"/>
      <c r="AC70" s="6"/>
    </row>
    <row r="71" spans="2:29" x14ac:dyDescent="0.2">
      <c r="B71" s="6"/>
      <c r="E71" s="6"/>
      <c r="F71" s="6"/>
      <c r="G71" s="6"/>
      <c r="H71" s="6"/>
      <c r="W71" s="6"/>
      <c r="Z71" s="6"/>
      <c r="AA71" s="6"/>
      <c r="AB71" s="6"/>
      <c r="AC71" s="6"/>
    </row>
    <row r="72" spans="2:29" x14ac:dyDescent="0.2">
      <c r="B72" s="6"/>
      <c r="E72" s="6"/>
      <c r="F72" s="6"/>
      <c r="G72" s="6"/>
      <c r="H72" s="6"/>
      <c r="W72" s="6"/>
      <c r="Z72" s="6"/>
      <c r="AA72" s="6"/>
      <c r="AB72" s="6"/>
      <c r="AC72" s="6"/>
    </row>
    <row r="73" spans="2:29" x14ac:dyDescent="0.2">
      <c r="B73" s="6"/>
      <c r="E73" s="6"/>
      <c r="F73" s="6"/>
      <c r="G73" s="6"/>
      <c r="H73" s="6"/>
      <c r="W73" s="6"/>
      <c r="Z73" s="6"/>
      <c r="AA73" s="6"/>
      <c r="AB73" s="6"/>
      <c r="AC73" s="6"/>
    </row>
    <row r="74" spans="2:29" x14ac:dyDescent="0.2">
      <c r="B74" s="6"/>
      <c r="E74" s="6"/>
      <c r="F74" s="6"/>
      <c r="G74" s="6"/>
      <c r="H74" s="6"/>
      <c r="W74" s="6"/>
      <c r="Z74" s="6"/>
      <c r="AA74" s="6"/>
      <c r="AB74" s="6"/>
      <c r="AC74" s="6"/>
    </row>
    <row r="75" spans="2:29" x14ac:dyDescent="0.2">
      <c r="B75" s="6"/>
      <c r="E75" s="6"/>
      <c r="F75" s="6"/>
      <c r="G75" s="6"/>
      <c r="H75" s="6"/>
      <c r="W75" s="6"/>
      <c r="Z75" s="6"/>
      <c r="AA75" s="6"/>
      <c r="AB75" s="6"/>
      <c r="AC75" s="6"/>
    </row>
    <row r="76" spans="2:29" x14ac:dyDescent="0.2">
      <c r="B76" s="6"/>
      <c r="E76" s="6"/>
      <c r="F76" s="6"/>
      <c r="G76" s="6"/>
      <c r="H76" s="6"/>
      <c r="W76" s="6"/>
      <c r="Z76" s="6"/>
      <c r="AA76" s="6"/>
      <c r="AB76" s="6"/>
      <c r="AC76" s="6"/>
    </row>
    <row r="77" spans="2:29" x14ac:dyDescent="0.2">
      <c r="B77" s="6"/>
      <c r="E77" s="6"/>
      <c r="F77" s="6"/>
      <c r="G77" s="6"/>
      <c r="H77" s="6"/>
      <c r="W77" s="6"/>
      <c r="Z77" s="6"/>
      <c r="AA77" s="6"/>
      <c r="AB77" s="6"/>
      <c r="AC77" s="6"/>
    </row>
    <row r="78" spans="2:29" x14ac:dyDescent="0.2">
      <c r="B78" s="6"/>
      <c r="E78" s="6"/>
      <c r="F78" s="6"/>
      <c r="G78" s="6"/>
      <c r="H78" s="6"/>
      <c r="W78" s="6"/>
      <c r="Z78" s="6"/>
      <c r="AA78" s="6"/>
      <c r="AB78" s="6"/>
      <c r="AC78" s="6"/>
    </row>
    <row r="79" spans="2:29" x14ac:dyDescent="0.2">
      <c r="B79" s="6"/>
      <c r="E79" s="6"/>
      <c r="F79" s="6"/>
      <c r="G79" s="6"/>
      <c r="H79" s="6"/>
      <c r="W79" s="6"/>
      <c r="Z79" s="6"/>
      <c r="AA79" s="6"/>
      <c r="AB79" s="6"/>
      <c r="AC79" s="6"/>
    </row>
    <row r="80" spans="2:29" x14ac:dyDescent="0.2">
      <c r="B80" s="6"/>
      <c r="E80" s="6"/>
      <c r="F80" s="6"/>
      <c r="G80" s="6"/>
      <c r="H80" s="6"/>
      <c r="W80" s="6"/>
      <c r="Z80" s="6"/>
      <c r="AA80" s="6"/>
      <c r="AB80" s="6"/>
      <c r="AC80" s="6"/>
    </row>
    <row r="81" spans="2:29" x14ac:dyDescent="0.2">
      <c r="B81" s="6"/>
      <c r="E81" s="6"/>
      <c r="F81" s="6"/>
      <c r="G81" s="6"/>
      <c r="H81" s="6"/>
      <c r="W81" s="6"/>
      <c r="Z81" s="6"/>
      <c r="AA81" s="6"/>
      <c r="AB81" s="6"/>
      <c r="AC81" s="6"/>
    </row>
    <row r="82" spans="2:29" x14ac:dyDescent="0.2">
      <c r="B82" s="6"/>
      <c r="E82" s="6"/>
      <c r="F82" s="6"/>
      <c r="G82" s="6"/>
      <c r="H82" s="6"/>
      <c r="W82" s="6"/>
      <c r="Z82" s="6"/>
      <c r="AA82" s="6"/>
      <c r="AB82" s="6"/>
      <c r="AC82" s="6"/>
    </row>
    <row r="83" spans="2:29" x14ac:dyDescent="0.2">
      <c r="B83" s="6"/>
      <c r="E83" s="6"/>
      <c r="F83" s="6"/>
      <c r="G83" s="6"/>
      <c r="H83" s="6"/>
      <c r="W83" s="6"/>
      <c r="Z83" s="6"/>
      <c r="AA83" s="6"/>
      <c r="AB83" s="6"/>
      <c r="AC83" s="6"/>
    </row>
    <row r="84" spans="2:29" x14ac:dyDescent="0.2">
      <c r="B84" s="6"/>
      <c r="E84" s="6"/>
      <c r="F84" s="6"/>
      <c r="G84" s="6"/>
      <c r="H84" s="6"/>
      <c r="W84" s="6"/>
      <c r="Z84" s="6"/>
      <c r="AA84" s="6"/>
      <c r="AB84" s="6"/>
      <c r="AC84" s="6"/>
    </row>
    <row r="85" spans="2:29" x14ac:dyDescent="0.2">
      <c r="B85" s="6"/>
      <c r="E85" s="6"/>
      <c r="F85" s="6"/>
      <c r="G85" s="6"/>
      <c r="H85" s="6"/>
      <c r="W85" s="6"/>
      <c r="Z85" s="6"/>
      <c r="AA85" s="6"/>
      <c r="AB85" s="6"/>
      <c r="AC85" s="6"/>
    </row>
    <row r="86" spans="2:29" x14ac:dyDescent="0.2">
      <c r="B86" s="6"/>
      <c r="E86" s="6"/>
      <c r="F86" s="6"/>
      <c r="G86" s="6"/>
      <c r="H86" s="6"/>
      <c r="W86" s="6"/>
      <c r="Z86" s="6"/>
      <c r="AA86" s="6"/>
      <c r="AB86" s="6"/>
      <c r="AC86" s="6"/>
    </row>
    <row r="87" spans="2:29" x14ac:dyDescent="0.2">
      <c r="B87" s="6"/>
      <c r="E87" s="6"/>
      <c r="F87" s="6"/>
      <c r="G87" s="6"/>
      <c r="H87" s="6"/>
      <c r="W87" s="6"/>
      <c r="Z87" s="6"/>
      <c r="AA87" s="6"/>
      <c r="AB87" s="6"/>
      <c r="AC87" s="6"/>
    </row>
    <row r="88" spans="2:29" x14ac:dyDescent="0.2">
      <c r="B88" s="6"/>
      <c r="E88" s="6"/>
      <c r="F88" s="6"/>
      <c r="G88" s="6"/>
      <c r="H88" s="6"/>
      <c r="W88" s="6"/>
      <c r="Z88" s="6"/>
      <c r="AA88" s="6"/>
      <c r="AB88" s="6"/>
      <c r="AC88" s="6"/>
    </row>
    <row r="89" spans="2:29" x14ac:dyDescent="0.2">
      <c r="B89" s="6"/>
      <c r="E89" s="6"/>
      <c r="F89" s="6"/>
      <c r="G89" s="6"/>
      <c r="H89" s="6"/>
      <c r="W89" s="6"/>
      <c r="Z89" s="6"/>
      <c r="AA89" s="6"/>
      <c r="AB89" s="6"/>
      <c r="AC89" s="6"/>
    </row>
    <row r="90" spans="2:29" x14ac:dyDescent="0.2">
      <c r="B90" s="6"/>
      <c r="E90" s="6"/>
      <c r="F90" s="6"/>
      <c r="G90" s="6"/>
      <c r="H90" s="6"/>
      <c r="W90" s="6"/>
      <c r="Z90" s="6"/>
      <c r="AA90" s="6"/>
      <c r="AB90" s="6"/>
      <c r="AC90" s="6"/>
    </row>
    <row r="91" spans="2:29" x14ac:dyDescent="0.2">
      <c r="B91" s="6"/>
      <c r="E91" s="6"/>
      <c r="F91" s="6"/>
      <c r="G91" s="6"/>
      <c r="H91" s="6"/>
      <c r="W91" s="6"/>
      <c r="Z91" s="6"/>
      <c r="AA91" s="6"/>
      <c r="AB91" s="6"/>
      <c r="AC91" s="6"/>
    </row>
    <row r="92" spans="2:29" x14ac:dyDescent="0.2">
      <c r="B92" s="6"/>
      <c r="E92" s="6"/>
      <c r="F92" s="6"/>
      <c r="G92" s="6"/>
      <c r="H92" s="6"/>
      <c r="W92" s="6"/>
      <c r="Z92" s="6"/>
      <c r="AA92" s="6"/>
      <c r="AB92" s="6"/>
      <c r="AC92" s="6"/>
    </row>
    <row r="93" spans="2:29" x14ac:dyDescent="0.2">
      <c r="B93" s="6"/>
      <c r="E93" s="6"/>
      <c r="F93" s="6"/>
      <c r="G93" s="6"/>
      <c r="H93" s="6"/>
      <c r="W93" s="6"/>
      <c r="Z93" s="6"/>
      <c r="AA93" s="6"/>
      <c r="AB93" s="6"/>
      <c r="AC93" s="6"/>
    </row>
    <row r="94" spans="2:29" x14ac:dyDescent="0.2">
      <c r="B94" s="6"/>
      <c r="E94" s="6"/>
      <c r="F94" s="6"/>
      <c r="G94" s="6"/>
      <c r="H94" s="6"/>
      <c r="W94" s="6"/>
      <c r="Z94" s="6"/>
      <c r="AA94" s="6"/>
      <c r="AB94" s="6"/>
      <c r="AC94" s="6"/>
    </row>
    <row r="95" spans="2:29" x14ac:dyDescent="0.2">
      <c r="B95" s="6"/>
      <c r="E95" s="6"/>
      <c r="F95" s="6"/>
      <c r="G95" s="6"/>
      <c r="H95" s="6"/>
      <c r="W95" s="6"/>
      <c r="Z95" s="6"/>
      <c r="AA95" s="6"/>
      <c r="AB95" s="6"/>
      <c r="AC95" s="6"/>
    </row>
    <row r="96" spans="2:29" x14ac:dyDescent="0.2">
      <c r="B96" s="6"/>
      <c r="E96" s="6"/>
      <c r="F96" s="6"/>
      <c r="G96" s="6"/>
      <c r="H96" s="6"/>
      <c r="W96" s="6"/>
      <c r="Z96" s="6"/>
      <c r="AA96" s="6"/>
      <c r="AB96" s="6"/>
      <c r="AC96" s="6"/>
    </row>
    <row r="97" spans="2:29" x14ac:dyDescent="0.2">
      <c r="B97" s="6"/>
      <c r="E97" s="6"/>
      <c r="F97" s="6"/>
      <c r="G97" s="6"/>
      <c r="H97" s="6"/>
      <c r="W97" s="6"/>
      <c r="Z97" s="6"/>
      <c r="AA97" s="6"/>
      <c r="AB97" s="6"/>
      <c r="AC97" s="6"/>
    </row>
    <row r="98" spans="2:29" x14ac:dyDescent="0.2">
      <c r="B98" s="6"/>
      <c r="E98" s="6"/>
      <c r="F98" s="6"/>
      <c r="G98" s="6"/>
      <c r="H98" s="6"/>
      <c r="W98" s="6"/>
      <c r="Z98" s="6"/>
      <c r="AA98" s="6"/>
      <c r="AB98" s="6"/>
      <c r="AC98" s="6"/>
    </row>
    <row r="99" spans="2:29" x14ac:dyDescent="0.2">
      <c r="B99" s="6"/>
      <c r="E99" s="6"/>
      <c r="F99" s="6"/>
      <c r="G99" s="6"/>
      <c r="H99" s="6"/>
      <c r="W99" s="6"/>
      <c r="Z99" s="6"/>
      <c r="AA99" s="6"/>
      <c r="AB99" s="6"/>
      <c r="AC99" s="6"/>
    </row>
    <row r="100" spans="2:29" x14ac:dyDescent="0.2">
      <c r="B100" s="6"/>
      <c r="E100" s="6"/>
      <c r="F100" s="6"/>
      <c r="G100" s="6"/>
      <c r="H100" s="6"/>
      <c r="W100" s="6"/>
      <c r="Z100" s="6"/>
      <c r="AA100" s="6"/>
      <c r="AB100" s="6"/>
      <c r="AC100" s="6"/>
    </row>
    <row r="101" spans="2:29" x14ac:dyDescent="0.2">
      <c r="B101" s="6"/>
      <c r="E101" s="6"/>
      <c r="F101" s="6"/>
      <c r="G101" s="6"/>
      <c r="H101" s="6"/>
      <c r="W101" s="6"/>
      <c r="Z101" s="6"/>
      <c r="AA101" s="6"/>
      <c r="AB101" s="6"/>
      <c r="AC101" s="6"/>
    </row>
    <row r="102" spans="2:29" x14ac:dyDescent="0.2">
      <c r="B102" s="6"/>
      <c r="E102" s="6"/>
      <c r="F102" s="6"/>
      <c r="G102" s="6"/>
      <c r="H102" s="6"/>
      <c r="W102" s="6"/>
      <c r="Z102" s="6"/>
      <c r="AA102" s="6"/>
      <c r="AB102" s="6"/>
      <c r="AC102" s="6"/>
    </row>
    <row r="103" spans="2:29" x14ac:dyDescent="0.2">
      <c r="B103" s="6"/>
      <c r="E103" s="6"/>
      <c r="F103" s="6"/>
      <c r="G103" s="6"/>
      <c r="H103" s="6"/>
      <c r="W103" s="6"/>
      <c r="Z103" s="6"/>
      <c r="AA103" s="6"/>
      <c r="AB103" s="6"/>
      <c r="AC103" s="6"/>
    </row>
    <row r="104" spans="2:29" x14ac:dyDescent="0.2">
      <c r="B104" s="6"/>
      <c r="E104" s="6"/>
      <c r="F104" s="6"/>
      <c r="G104" s="6"/>
      <c r="H104" s="6"/>
      <c r="W104" s="6"/>
      <c r="Z104" s="6"/>
      <c r="AA104" s="6"/>
      <c r="AB104" s="6"/>
      <c r="AC104" s="6"/>
    </row>
    <row r="105" spans="2:29" x14ac:dyDescent="0.2">
      <c r="B105" s="6"/>
      <c r="E105" s="6"/>
      <c r="F105" s="6"/>
      <c r="G105" s="6"/>
      <c r="H105" s="6"/>
      <c r="W105" s="6"/>
      <c r="Z105" s="6"/>
      <c r="AA105" s="6"/>
      <c r="AB105" s="6"/>
      <c r="AC105" s="6"/>
    </row>
    <row r="106" spans="2:29" x14ac:dyDescent="0.2">
      <c r="B106" s="6"/>
      <c r="E106" s="6"/>
      <c r="F106" s="6"/>
      <c r="G106" s="6"/>
      <c r="H106" s="6"/>
      <c r="W106" s="6"/>
      <c r="Z106" s="6"/>
      <c r="AA106" s="6"/>
      <c r="AB106" s="6"/>
      <c r="AC106" s="6"/>
    </row>
    <row r="107" spans="2:29" x14ac:dyDescent="0.2">
      <c r="B107" s="6"/>
      <c r="E107" s="6"/>
      <c r="F107" s="6"/>
      <c r="G107" s="6"/>
      <c r="H107" s="6"/>
      <c r="W107" s="6"/>
      <c r="Z107" s="6"/>
      <c r="AA107" s="6"/>
      <c r="AB107" s="6"/>
      <c r="AC107" s="6"/>
    </row>
    <row r="108" spans="2:29" x14ac:dyDescent="0.2">
      <c r="B108" s="6"/>
      <c r="E108" s="6"/>
      <c r="F108" s="6"/>
      <c r="G108" s="6"/>
      <c r="H108" s="6"/>
      <c r="W108" s="6"/>
      <c r="Z108" s="6"/>
      <c r="AA108" s="6"/>
      <c r="AB108" s="6"/>
      <c r="AC108" s="6"/>
    </row>
    <row r="109" spans="2:29" x14ac:dyDescent="0.2">
      <c r="B109" s="6"/>
      <c r="E109" s="6"/>
      <c r="F109" s="6"/>
      <c r="G109" s="6"/>
      <c r="H109" s="6"/>
      <c r="W109" s="6"/>
      <c r="Z109" s="6"/>
      <c r="AA109" s="6"/>
      <c r="AB109" s="6"/>
      <c r="AC109" s="6"/>
    </row>
    <row r="110" spans="2:29" x14ac:dyDescent="0.2">
      <c r="B110" s="6"/>
      <c r="E110" s="6"/>
      <c r="F110" s="6"/>
      <c r="G110" s="6"/>
      <c r="H110" s="6"/>
      <c r="W110" s="6"/>
      <c r="Z110" s="6"/>
      <c r="AA110" s="6"/>
      <c r="AB110" s="6"/>
      <c r="AC110" s="6"/>
    </row>
    <row r="111" spans="2:29" x14ac:dyDescent="0.2">
      <c r="B111" s="6"/>
      <c r="E111" s="6"/>
      <c r="F111" s="6"/>
      <c r="G111" s="6"/>
      <c r="H111" s="6"/>
      <c r="W111" s="6"/>
      <c r="Z111" s="6"/>
      <c r="AA111" s="6"/>
      <c r="AB111" s="6"/>
      <c r="AC111" s="6"/>
    </row>
    <row r="112" spans="2:29" x14ac:dyDescent="0.2">
      <c r="B112" s="6"/>
      <c r="E112" s="6"/>
      <c r="F112" s="6"/>
      <c r="G112" s="6"/>
      <c r="H112" s="6"/>
      <c r="W112" s="6"/>
      <c r="Z112" s="6"/>
      <c r="AA112" s="6"/>
      <c r="AB112" s="6"/>
      <c r="AC112" s="6"/>
    </row>
    <row r="113" spans="2:29" x14ac:dyDescent="0.2">
      <c r="B113" s="6"/>
      <c r="E113" s="6"/>
      <c r="F113" s="6"/>
      <c r="G113" s="6"/>
      <c r="H113" s="6"/>
      <c r="W113" s="6"/>
      <c r="Z113" s="6"/>
      <c r="AA113" s="6"/>
      <c r="AB113" s="6"/>
      <c r="AC113" s="6"/>
    </row>
    <row r="114" spans="2:29" x14ac:dyDescent="0.2">
      <c r="B114" s="6"/>
      <c r="E114" s="6"/>
      <c r="F114" s="6"/>
      <c r="G114" s="6"/>
      <c r="H114" s="6"/>
      <c r="W114" s="6"/>
      <c r="Z114" s="6"/>
      <c r="AA114" s="6"/>
      <c r="AB114" s="6"/>
      <c r="AC114" s="6"/>
    </row>
    <row r="115" spans="2:29" x14ac:dyDescent="0.2">
      <c r="B115" s="6"/>
      <c r="E115" s="6"/>
      <c r="F115" s="6"/>
      <c r="G115" s="6"/>
      <c r="H115" s="6"/>
      <c r="W115" s="6"/>
      <c r="Z115" s="6"/>
      <c r="AA115" s="6"/>
      <c r="AB115" s="6"/>
      <c r="AC115" s="6"/>
    </row>
    <row r="116" spans="2:29" x14ac:dyDescent="0.2">
      <c r="B116" s="6"/>
      <c r="E116" s="6"/>
      <c r="F116" s="6"/>
      <c r="G116" s="6"/>
      <c r="H116" s="6"/>
      <c r="W116" s="6"/>
      <c r="Z116" s="6"/>
      <c r="AA116" s="6"/>
      <c r="AB116" s="6"/>
      <c r="AC116" s="6"/>
    </row>
    <row r="117" spans="2:29" x14ac:dyDescent="0.2">
      <c r="B117" s="6"/>
      <c r="E117" s="6"/>
      <c r="F117" s="6"/>
      <c r="G117" s="6"/>
      <c r="H117" s="6"/>
      <c r="W117" s="6"/>
      <c r="Z117" s="6"/>
      <c r="AA117" s="6"/>
      <c r="AB117" s="6"/>
      <c r="AC117" s="6"/>
    </row>
    <row r="118" spans="2:29" x14ac:dyDescent="0.2">
      <c r="B118" s="6"/>
      <c r="E118" s="6"/>
      <c r="F118" s="6"/>
      <c r="G118" s="6"/>
      <c r="H118" s="6"/>
      <c r="W118" s="6"/>
      <c r="Z118" s="6"/>
      <c r="AA118" s="6"/>
      <c r="AB118" s="6"/>
      <c r="AC118" s="6"/>
    </row>
    <row r="119" spans="2:29" x14ac:dyDescent="0.2">
      <c r="B119" s="6"/>
      <c r="E119" s="6"/>
      <c r="F119" s="6"/>
      <c r="G119" s="6"/>
      <c r="H119" s="6"/>
      <c r="W119" s="6"/>
      <c r="Z119" s="6"/>
      <c r="AA119" s="6"/>
      <c r="AB119" s="6"/>
      <c r="AC119" s="6"/>
    </row>
    <row r="120" spans="2:29" x14ac:dyDescent="0.2">
      <c r="B120" s="6"/>
      <c r="E120" s="6"/>
      <c r="F120" s="6"/>
      <c r="G120" s="6"/>
      <c r="H120" s="6"/>
      <c r="W120" s="6"/>
      <c r="Z120" s="6"/>
      <c r="AA120" s="6"/>
      <c r="AB120" s="6"/>
      <c r="AC120" s="6"/>
    </row>
    <row r="121" spans="2:29" x14ac:dyDescent="0.2">
      <c r="B121" s="6"/>
      <c r="E121" s="6"/>
      <c r="F121" s="6"/>
      <c r="G121" s="6"/>
      <c r="H121" s="6"/>
      <c r="W121" s="6"/>
      <c r="Z121" s="6"/>
      <c r="AA121" s="6"/>
      <c r="AB121" s="6"/>
      <c r="AC121" s="6"/>
    </row>
    <row r="122" spans="2:29" x14ac:dyDescent="0.2">
      <c r="B122" s="6"/>
      <c r="E122" s="6"/>
      <c r="F122" s="6"/>
      <c r="G122" s="6"/>
      <c r="H122" s="6"/>
      <c r="W122" s="6"/>
      <c r="Z122" s="6"/>
      <c r="AA122" s="6"/>
      <c r="AB122" s="6"/>
      <c r="AC122" s="6"/>
    </row>
    <row r="123" spans="2:29" x14ac:dyDescent="0.2">
      <c r="B123" s="6"/>
      <c r="E123" s="6"/>
      <c r="F123" s="6"/>
      <c r="G123" s="6"/>
      <c r="H123" s="6"/>
      <c r="W123" s="6"/>
      <c r="Z123" s="6"/>
      <c r="AA123" s="6"/>
      <c r="AB123" s="6"/>
      <c r="AC123" s="6"/>
    </row>
  </sheetData>
  <pageMargins left="0.511811024" right="0.511811024" top="0.78740157499999996" bottom="0.78740157499999996" header="0.31496062000000002" footer="0.31496062000000002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H111"/>
  <sheetViews>
    <sheetView showGridLines="0" zoomScaleNormal="100" workbookViewId="0">
      <selection activeCell="X3" sqref="X3"/>
    </sheetView>
  </sheetViews>
  <sheetFormatPr defaultRowHeight="12.75" x14ac:dyDescent="0.2"/>
  <cols>
    <col min="1" max="1" width="10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5.8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.125" style="6" customWidth="1"/>
    <col min="21" max="21" width="5.125" style="9" bestFit="1" customWidth="1"/>
    <col min="22" max="22" width="10.37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5.625" style="9" bestFit="1" customWidth="1"/>
    <col min="27" max="27" width="3.25" style="9" bestFit="1" customWidth="1"/>
    <col min="28" max="29" width="5.625" style="9" bestFit="1" customWidth="1"/>
    <col min="30" max="30" width="2.75" style="6" customWidth="1"/>
    <col min="31" max="31" width="3.125" style="6" bestFit="1" customWidth="1"/>
    <col min="32" max="32" width="5.625" style="6" bestFit="1" customWidth="1"/>
    <col min="33" max="33" width="4.125" style="6" bestFit="1" customWidth="1"/>
    <col min="34" max="34" width="5.875" style="6" bestFit="1" customWidth="1"/>
    <col min="35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RESUMO!D16</f>
        <v>4</v>
      </c>
      <c r="L1" s="47" t="s">
        <v>23</v>
      </c>
      <c r="M1" s="23">
        <f>RESUMO!E16</f>
        <v>0</v>
      </c>
      <c r="O1" s="24" t="s">
        <v>24</v>
      </c>
      <c r="P1" s="25">
        <f>SUM(H:H)</f>
        <v>8.4975390000000015</v>
      </c>
      <c r="Q1" s="26" t="s">
        <v>41</v>
      </c>
      <c r="R1" s="27">
        <f>P1/h_por_dia</f>
        <v>1.0621923750000002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4.0229437500000005</v>
      </c>
      <c r="AG1" s="26" t="s">
        <v>41</v>
      </c>
      <c r="AH1" s="27">
        <f>AF1/h_por_dia</f>
        <v>0.50286796875000006</v>
      </c>
    </row>
    <row r="2" spans="1:34" x14ac:dyDescent="0.2">
      <c r="A2" s="1" t="s">
        <v>104</v>
      </c>
      <c r="B2" s="15"/>
      <c r="C2" s="15"/>
      <c r="E2" s="17"/>
      <c r="F2" s="17"/>
      <c r="G2" s="17"/>
      <c r="H2" s="17"/>
      <c r="J2" s="6"/>
      <c r="K2" s="6"/>
      <c r="L2" s="6"/>
      <c r="M2" s="6"/>
      <c r="R2" s="37"/>
      <c r="V2" s="1" t="s">
        <v>104</v>
      </c>
      <c r="W2" s="15"/>
      <c r="X2" s="15"/>
      <c r="Z2" s="17"/>
      <c r="AA2" s="17"/>
      <c r="AB2" s="17"/>
      <c r="AC2" s="17"/>
      <c r="AH2" s="37"/>
    </row>
    <row r="3" spans="1:34" x14ac:dyDescent="0.2">
      <c r="A3" s="3" t="s">
        <v>22</v>
      </c>
      <c r="B3" s="11">
        <v>0.54090000000000005</v>
      </c>
      <c r="C3" s="33">
        <v>62.84</v>
      </c>
      <c r="E3" s="18">
        <f>C3*B3</f>
        <v>33.990156000000006</v>
      </c>
      <c r="F3" s="12">
        <f>$K$1</f>
        <v>4</v>
      </c>
      <c r="G3" s="18">
        <f>E3/F3</f>
        <v>8.4975390000000015</v>
      </c>
      <c r="H3" s="18">
        <f>G3</f>
        <v>8.4975390000000015</v>
      </c>
      <c r="J3" s="6"/>
      <c r="K3" s="6"/>
      <c r="L3" s="6"/>
      <c r="M3" s="6"/>
      <c r="V3" s="3" t="s">
        <v>22</v>
      </c>
      <c r="W3" s="11">
        <v>0.54090000000000005</v>
      </c>
      <c r="X3" s="33">
        <v>29.75</v>
      </c>
      <c r="Z3" s="18">
        <f>X3*W3</f>
        <v>16.091775000000002</v>
      </c>
      <c r="AA3" s="12">
        <f>$K$1</f>
        <v>4</v>
      </c>
      <c r="AB3" s="18">
        <f>Z3/AA3</f>
        <v>4.0229437500000005</v>
      </c>
      <c r="AC3" s="18">
        <f>AB3</f>
        <v>4.0229437500000005</v>
      </c>
    </row>
    <row r="4" spans="1:34" x14ac:dyDescent="0.2">
      <c r="B4" s="6"/>
      <c r="E4" s="6"/>
      <c r="F4" s="6"/>
      <c r="G4" s="6"/>
      <c r="H4" s="6"/>
      <c r="J4" s="6"/>
      <c r="K4" s="6"/>
      <c r="L4" s="6"/>
      <c r="M4" s="6"/>
      <c r="W4" s="6"/>
      <c r="Z4" s="6"/>
      <c r="AA4" s="6"/>
      <c r="AB4" s="6"/>
      <c r="AC4" s="6"/>
    </row>
    <row r="5" spans="1:34" x14ac:dyDescent="0.2">
      <c r="B5" s="6"/>
      <c r="E5" s="6"/>
      <c r="F5" s="6"/>
      <c r="G5" s="6"/>
      <c r="H5" s="6"/>
      <c r="J5" s="6"/>
      <c r="K5" s="6"/>
      <c r="L5" s="6"/>
      <c r="M5" s="6"/>
      <c r="W5" s="6"/>
      <c r="Z5" s="6"/>
      <c r="AA5" s="6"/>
      <c r="AB5" s="6"/>
      <c r="AC5" s="6"/>
    </row>
    <row r="6" spans="1:34" x14ac:dyDescent="0.2">
      <c r="B6" s="6"/>
      <c r="E6" s="6"/>
      <c r="F6" s="6"/>
      <c r="G6" s="6"/>
      <c r="H6" s="6"/>
      <c r="J6" s="6"/>
      <c r="K6" s="6"/>
      <c r="L6" s="6"/>
      <c r="M6" s="6"/>
      <c r="W6" s="6"/>
      <c r="Z6" s="6"/>
      <c r="AA6" s="6"/>
      <c r="AB6" s="6"/>
      <c r="AC6" s="6"/>
    </row>
    <row r="7" spans="1:34" x14ac:dyDescent="0.2">
      <c r="B7" s="6"/>
      <c r="E7" s="6"/>
      <c r="F7" s="6"/>
      <c r="G7" s="6"/>
      <c r="H7" s="6"/>
      <c r="J7" s="6"/>
      <c r="K7" s="6"/>
      <c r="L7" s="6"/>
      <c r="M7" s="6"/>
      <c r="W7" s="6"/>
      <c r="Z7" s="6"/>
      <c r="AA7" s="6"/>
      <c r="AB7" s="6"/>
      <c r="AC7" s="6"/>
    </row>
    <row r="8" spans="1:34" x14ac:dyDescent="0.2">
      <c r="B8" s="6"/>
      <c r="E8" s="6"/>
      <c r="F8" s="6"/>
      <c r="G8" s="6"/>
      <c r="H8" s="6"/>
      <c r="W8" s="6"/>
      <c r="Z8" s="6"/>
      <c r="AA8" s="6"/>
      <c r="AB8" s="6"/>
      <c r="AC8" s="6"/>
    </row>
    <row r="9" spans="1:34" x14ac:dyDescent="0.2">
      <c r="B9" s="6"/>
      <c r="F9" s="6"/>
      <c r="G9" s="6"/>
      <c r="H9" s="6"/>
      <c r="W9" s="6"/>
      <c r="AA9" s="6"/>
      <c r="AB9" s="6"/>
      <c r="AC9" s="6"/>
    </row>
    <row r="10" spans="1:34" x14ac:dyDescent="0.2">
      <c r="B10" s="6"/>
      <c r="F10" s="6"/>
      <c r="G10" s="6"/>
      <c r="H10" s="6"/>
      <c r="W10" s="6"/>
      <c r="AA10" s="6"/>
      <c r="AB10" s="6"/>
      <c r="AC10" s="6"/>
    </row>
    <row r="11" spans="1:34" x14ac:dyDescent="0.2">
      <c r="B11" s="6"/>
      <c r="F11" s="6"/>
      <c r="G11" s="6"/>
      <c r="H11" s="6"/>
      <c r="W11" s="6"/>
      <c r="AA11" s="6"/>
      <c r="AB11" s="6"/>
      <c r="AC11" s="6"/>
    </row>
    <row r="12" spans="1:34" x14ac:dyDescent="0.2">
      <c r="B12" s="6"/>
      <c r="F12" s="6"/>
      <c r="G12" s="6"/>
      <c r="H12" s="6"/>
      <c r="W12" s="6"/>
      <c r="AA12" s="6"/>
      <c r="AB12" s="6"/>
      <c r="AC12" s="6"/>
    </row>
    <row r="13" spans="1:34" x14ac:dyDescent="0.2">
      <c r="B13" s="6"/>
      <c r="F13" s="6"/>
      <c r="G13" s="6"/>
      <c r="H13" s="6"/>
      <c r="W13" s="6"/>
      <c r="AA13" s="6"/>
      <c r="AB13" s="6"/>
      <c r="AC13" s="6"/>
    </row>
    <row r="14" spans="1:34" x14ac:dyDescent="0.2">
      <c r="B14" s="6"/>
      <c r="F14" s="6"/>
      <c r="G14" s="6"/>
      <c r="H14" s="6"/>
      <c r="W14" s="6"/>
      <c r="AA14" s="6"/>
      <c r="AB14" s="6"/>
      <c r="AC14" s="6"/>
    </row>
    <row r="15" spans="1:34" x14ac:dyDescent="0.2">
      <c r="B15" s="6"/>
      <c r="F15" s="6"/>
      <c r="G15" s="6"/>
      <c r="H15" s="6"/>
      <c r="W15" s="6"/>
      <c r="AA15" s="6"/>
      <c r="AB15" s="6"/>
      <c r="AC15" s="6"/>
    </row>
    <row r="16" spans="1:34" x14ac:dyDescent="0.2">
      <c r="B16" s="6"/>
      <c r="F16" s="6"/>
      <c r="G16" s="6"/>
      <c r="H16" s="6"/>
      <c r="W16" s="6"/>
      <c r="AA16" s="6"/>
      <c r="AB16" s="6"/>
      <c r="AC16" s="6"/>
    </row>
    <row r="17" spans="2:29" x14ac:dyDescent="0.2">
      <c r="B17" s="6"/>
      <c r="F17" s="6"/>
      <c r="G17" s="6"/>
      <c r="H17" s="6"/>
      <c r="W17" s="6"/>
      <c r="AA17" s="6"/>
      <c r="AB17" s="6"/>
      <c r="AC17" s="6"/>
    </row>
    <row r="18" spans="2:29" x14ac:dyDescent="0.2">
      <c r="B18" s="6"/>
      <c r="F18" s="6"/>
      <c r="G18" s="6"/>
      <c r="H18" s="6"/>
      <c r="W18" s="6"/>
      <c r="AA18" s="6"/>
      <c r="AB18" s="6"/>
      <c r="AC18" s="6"/>
    </row>
    <row r="19" spans="2:29" x14ac:dyDescent="0.2">
      <c r="B19" s="6"/>
      <c r="F19" s="6"/>
      <c r="G19" s="6"/>
      <c r="H19" s="6"/>
      <c r="W19" s="6"/>
      <c r="AA19" s="6"/>
      <c r="AB19" s="6"/>
      <c r="AC19" s="6"/>
    </row>
    <row r="20" spans="2:29" x14ac:dyDescent="0.2">
      <c r="F20" s="6"/>
      <c r="G20" s="6"/>
      <c r="H20" s="6"/>
      <c r="AA20" s="6"/>
      <c r="AB20" s="6"/>
      <c r="AC20" s="6"/>
    </row>
    <row r="21" spans="2:29" x14ac:dyDescent="0.2">
      <c r="F21" s="6"/>
      <c r="G21" s="6"/>
      <c r="H21" s="6"/>
      <c r="AA21" s="6"/>
      <c r="AB21" s="6"/>
      <c r="AC21" s="6"/>
    </row>
    <row r="22" spans="2:29" x14ac:dyDescent="0.2">
      <c r="F22" s="6"/>
      <c r="G22" s="6"/>
      <c r="H22" s="6"/>
      <c r="J22" s="6"/>
      <c r="K22" s="6"/>
      <c r="L22" s="6"/>
      <c r="M22" s="6"/>
      <c r="AA22" s="6"/>
      <c r="AB22" s="6"/>
      <c r="AC22" s="6"/>
    </row>
    <row r="23" spans="2:29" x14ac:dyDescent="0.2">
      <c r="F23" s="6"/>
      <c r="G23" s="6"/>
      <c r="H23" s="6"/>
      <c r="J23" s="6"/>
      <c r="K23" s="6"/>
      <c r="L23" s="6"/>
      <c r="M23" s="6"/>
      <c r="AA23" s="6"/>
      <c r="AB23" s="6"/>
      <c r="AC23" s="6"/>
    </row>
    <row r="24" spans="2:29" x14ac:dyDescent="0.2">
      <c r="F24" s="6"/>
      <c r="G24" s="6"/>
      <c r="H24" s="6"/>
      <c r="J24" s="6"/>
      <c r="K24" s="6"/>
      <c r="L24" s="6"/>
      <c r="M24" s="6"/>
      <c r="AA24" s="6"/>
      <c r="AB24" s="6"/>
      <c r="AC24" s="6"/>
    </row>
    <row r="25" spans="2:29" x14ac:dyDescent="0.2">
      <c r="F25" s="6"/>
      <c r="G25" s="6"/>
      <c r="H25" s="6"/>
      <c r="J25" s="6"/>
      <c r="K25" s="6"/>
      <c r="L25" s="6"/>
      <c r="M25" s="6"/>
      <c r="AA25" s="6"/>
      <c r="AB25" s="6"/>
      <c r="AC25" s="6"/>
    </row>
    <row r="26" spans="2:29" x14ac:dyDescent="0.2">
      <c r="F26" s="6"/>
      <c r="G26" s="6"/>
      <c r="H26" s="6"/>
      <c r="J26" s="6"/>
      <c r="K26" s="6"/>
      <c r="L26" s="6"/>
      <c r="M26" s="6"/>
      <c r="AA26" s="6"/>
      <c r="AB26" s="6"/>
      <c r="AC26" s="6"/>
    </row>
    <row r="27" spans="2:29" x14ac:dyDescent="0.2">
      <c r="F27" s="6"/>
      <c r="G27" s="6"/>
      <c r="H27" s="6"/>
      <c r="J27" s="6"/>
      <c r="K27" s="6"/>
      <c r="L27" s="6"/>
      <c r="M27" s="6"/>
      <c r="AA27" s="6"/>
      <c r="AB27" s="6"/>
      <c r="AC27" s="6"/>
    </row>
    <row r="28" spans="2:29" x14ac:dyDescent="0.2">
      <c r="F28" s="6"/>
      <c r="G28" s="6"/>
      <c r="H28" s="6"/>
      <c r="J28" s="6"/>
      <c r="K28" s="6"/>
      <c r="L28" s="6"/>
      <c r="M28" s="6"/>
      <c r="AA28" s="6"/>
      <c r="AB28" s="6"/>
      <c r="AC28" s="6"/>
    </row>
    <row r="29" spans="2:29" x14ac:dyDescent="0.2">
      <c r="F29" s="6"/>
      <c r="G29" s="6"/>
      <c r="H29" s="6"/>
      <c r="J29" s="6"/>
      <c r="K29" s="6"/>
      <c r="L29" s="6"/>
      <c r="M29" s="6"/>
      <c r="AA29" s="6"/>
      <c r="AB29" s="6"/>
      <c r="AC29" s="6"/>
    </row>
    <row r="30" spans="2:29" x14ac:dyDescent="0.2">
      <c r="F30" s="6"/>
      <c r="G30" s="6"/>
      <c r="H30" s="6"/>
      <c r="J30" s="6"/>
      <c r="K30" s="6"/>
      <c r="L30" s="6"/>
      <c r="M30" s="6"/>
      <c r="AA30" s="6"/>
      <c r="AB30" s="6"/>
      <c r="AC30" s="6"/>
    </row>
    <row r="31" spans="2:29" x14ac:dyDescent="0.2">
      <c r="F31" s="6"/>
      <c r="G31" s="6"/>
      <c r="H31" s="6"/>
      <c r="J31" s="6"/>
      <c r="K31" s="6"/>
      <c r="L31" s="6"/>
      <c r="M31" s="6"/>
      <c r="AA31" s="6"/>
      <c r="AB31" s="6"/>
      <c r="AC31" s="6"/>
    </row>
    <row r="32" spans="2:29" x14ac:dyDescent="0.2">
      <c r="F32" s="6"/>
      <c r="G32" s="6"/>
      <c r="H32" s="6"/>
      <c r="J32" s="6"/>
      <c r="K32" s="6"/>
      <c r="L32" s="6"/>
      <c r="M32" s="6"/>
      <c r="AA32" s="6"/>
      <c r="AB32" s="6"/>
      <c r="AC32" s="6"/>
    </row>
    <row r="33" spans="2:29" x14ac:dyDescent="0.2">
      <c r="F33" s="6"/>
      <c r="G33" s="6"/>
      <c r="H33" s="6"/>
      <c r="J33" s="6"/>
      <c r="K33" s="6"/>
      <c r="L33" s="6"/>
      <c r="M33" s="6"/>
      <c r="AA33" s="6"/>
      <c r="AB33" s="6"/>
      <c r="AC33" s="6"/>
    </row>
    <row r="34" spans="2:29" x14ac:dyDescent="0.2">
      <c r="F34" s="6"/>
      <c r="G34" s="6"/>
      <c r="H34" s="6"/>
      <c r="J34" s="6"/>
      <c r="K34" s="6"/>
      <c r="L34" s="6"/>
      <c r="M34" s="6"/>
      <c r="AA34" s="6"/>
      <c r="AB34" s="6"/>
      <c r="AC34" s="6"/>
    </row>
    <row r="35" spans="2:29" x14ac:dyDescent="0.2">
      <c r="B35" s="6"/>
      <c r="E35" s="6"/>
      <c r="F35" s="6"/>
      <c r="G35" s="6"/>
      <c r="H35" s="6"/>
      <c r="J35" s="6"/>
      <c r="K35" s="6"/>
      <c r="L35" s="6"/>
      <c r="M35" s="6"/>
      <c r="W35" s="6"/>
      <c r="Z35" s="6"/>
      <c r="AA35" s="6"/>
      <c r="AB35" s="6"/>
      <c r="AC35" s="6"/>
    </row>
    <row r="36" spans="2:29" x14ac:dyDescent="0.2">
      <c r="B36" s="6"/>
      <c r="E36" s="6"/>
      <c r="F36" s="6"/>
      <c r="G36" s="6"/>
      <c r="H36" s="6"/>
      <c r="J36" s="6"/>
      <c r="K36" s="6"/>
      <c r="L36" s="6"/>
      <c r="M36" s="6"/>
      <c r="W36" s="6"/>
      <c r="Z36" s="6"/>
      <c r="AA36" s="6"/>
      <c r="AB36" s="6"/>
      <c r="AC36" s="6"/>
    </row>
    <row r="37" spans="2:29" x14ac:dyDescent="0.2">
      <c r="B37" s="6"/>
      <c r="E37" s="6"/>
      <c r="F37" s="6"/>
      <c r="G37" s="6"/>
      <c r="H37" s="6"/>
      <c r="J37" s="6"/>
      <c r="K37" s="6"/>
      <c r="L37" s="6"/>
      <c r="M37" s="6"/>
      <c r="W37" s="6"/>
      <c r="Z37" s="6"/>
      <c r="AA37" s="6"/>
      <c r="AB37" s="6"/>
      <c r="AC37" s="6"/>
    </row>
    <row r="38" spans="2:29" x14ac:dyDescent="0.2">
      <c r="B38" s="6"/>
      <c r="E38" s="6"/>
      <c r="F38" s="6"/>
      <c r="G38" s="6"/>
      <c r="H38" s="6"/>
      <c r="J38" s="6"/>
      <c r="K38" s="6"/>
      <c r="L38" s="6"/>
      <c r="M38" s="6"/>
      <c r="W38" s="6"/>
      <c r="Z38" s="6"/>
      <c r="AA38" s="6"/>
      <c r="AB38" s="6"/>
      <c r="AC38" s="6"/>
    </row>
    <row r="39" spans="2:29" x14ac:dyDescent="0.2">
      <c r="B39" s="6"/>
      <c r="E39" s="6"/>
      <c r="F39" s="6"/>
      <c r="G39" s="6"/>
      <c r="H39" s="6"/>
      <c r="J39" s="6"/>
      <c r="K39" s="6"/>
      <c r="L39" s="6"/>
      <c r="M39" s="6"/>
      <c r="W39" s="6"/>
      <c r="Z39" s="6"/>
      <c r="AA39" s="6"/>
      <c r="AB39" s="6"/>
      <c r="AC39" s="6"/>
    </row>
    <row r="40" spans="2:29" x14ac:dyDescent="0.2">
      <c r="B40" s="6"/>
      <c r="E40" s="6"/>
      <c r="F40" s="6"/>
      <c r="G40" s="6"/>
      <c r="H40" s="6"/>
      <c r="J40" s="6"/>
      <c r="K40" s="6"/>
      <c r="L40" s="6"/>
      <c r="M40" s="6"/>
      <c r="W40" s="6"/>
      <c r="Z40" s="6"/>
      <c r="AA40" s="6"/>
      <c r="AB40" s="6"/>
      <c r="AC40" s="6"/>
    </row>
    <row r="41" spans="2:29" x14ac:dyDescent="0.2">
      <c r="B41" s="6"/>
      <c r="E41" s="6"/>
      <c r="F41" s="6"/>
      <c r="G41" s="6"/>
      <c r="H41" s="6"/>
      <c r="J41" s="6"/>
      <c r="K41" s="6"/>
      <c r="L41" s="6"/>
      <c r="M41" s="6"/>
      <c r="W41" s="6"/>
      <c r="Z41" s="6"/>
      <c r="AA41" s="6"/>
      <c r="AB41" s="6"/>
      <c r="AC41" s="6"/>
    </row>
    <row r="42" spans="2:29" x14ac:dyDescent="0.2">
      <c r="B42" s="6"/>
      <c r="E42" s="6"/>
      <c r="F42" s="6"/>
      <c r="G42" s="6"/>
      <c r="H42" s="6"/>
      <c r="J42" s="6"/>
      <c r="K42" s="6"/>
      <c r="L42" s="6"/>
      <c r="M42" s="6"/>
      <c r="W42" s="6"/>
      <c r="Z42" s="6"/>
      <c r="AA42" s="6"/>
      <c r="AB42" s="6"/>
      <c r="AC42" s="6"/>
    </row>
    <row r="43" spans="2:29" x14ac:dyDescent="0.2">
      <c r="B43" s="6"/>
      <c r="E43" s="6"/>
      <c r="F43" s="6"/>
      <c r="G43" s="6"/>
      <c r="H43" s="6"/>
      <c r="W43" s="6"/>
      <c r="Z43" s="6"/>
      <c r="AA43" s="6"/>
      <c r="AB43" s="6"/>
      <c r="AC43" s="6"/>
    </row>
    <row r="44" spans="2:29" x14ac:dyDescent="0.2">
      <c r="B44" s="6"/>
      <c r="E44" s="6"/>
      <c r="F44" s="6"/>
      <c r="G44" s="6"/>
      <c r="H44" s="6"/>
      <c r="W44" s="6"/>
      <c r="Z44" s="6"/>
      <c r="AA44" s="6"/>
      <c r="AB44" s="6"/>
      <c r="AC44" s="6"/>
    </row>
    <row r="45" spans="2:29" x14ac:dyDescent="0.2">
      <c r="B45" s="6"/>
      <c r="E45" s="6"/>
      <c r="F45" s="6"/>
      <c r="G45" s="6"/>
      <c r="H45" s="6"/>
      <c r="W45" s="6"/>
      <c r="Z45" s="6"/>
      <c r="AA45" s="6"/>
      <c r="AB45" s="6"/>
      <c r="AC45" s="6"/>
    </row>
    <row r="46" spans="2:29" x14ac:dyDescent="0.2">
      <c r="B46" s="6"/>
      <c r="E46" s="6"/>
      <c r="F46" s="6"/>
      <c r="G46" s="6"/>
      <c r="H46" s="6"/>
      <c r="W46" s="6"/>
      <c r="Z46" s="6"/>
      <c r="AA46" s="6"/>
      <c r="AB46" s="6"/>
      <c r="AC46" s="6"/>
    </row>
    <row r="47" spans="2:29" x14ac:dyDescent="0.2">
      <c r="B47" s="6"/>
      <c r="E47" s="6"/>
      <c r="F47" s="6"/>
      <c r="G47" s="6"/>
      <c r="H47" s="6"/>
      <c r="W47" s="6"/>
      <c r="Z47" s="6"/>
      <c r="AA47" s="6"/>
      <c r="AB47" s="6"/>
      <c r="AC47" s="6"/>
    </row>
    <row r="48" spans="2:29" x14ac:dyDescent="0.2">
      <c r="B48" s="6"/>
      <c r="E48" s="6"/>
      <c r="F48" s="6"/>
      <c r="G48" s="6"/>
      <c r="H48" s="6"/>
      <c r="W48" s="6"/>
      <c r="Z48" s="6"/>
      <c r="AA48" s="6"/>
      <c r="AB48" s="6"/>
      <c r="AC48" s="6"/>
    </row>
    <row r="49" spans="2:29" x14ac:dyDescent="0.2">
      <c r="B49" s="6"/>
      <c r="E49" s="6"/>
      <c r="F49" s="6"/>
      <c r="G49" s="6"/>
      <c r="H49" s="6"/>
      <c r="W49" s="6"/>
      <c r="Z49" s="6"/>
      <c r="AA49" s="6"/>
      <c r="AB49" s="6"/>
      <c r="AC49" s="6"/>
    </row>
    <row r="50" spans="2:29" x14ac:dyDescent="0.2">
      <c r="B50" s="6"/>
      <c r="E50" s="6"/>
      <c r="F50" s="6"/>
      <c r="G50" s="6"/>
      <c r="H50" s="6"/>
      <c r="W50" s="6"/>
      <c r="Z50" s="6"/>
      <c r="AA50" s="6"/>
      <c r="AB50" s="6"/>
      <c r="AC50" s="6"/>
    </row>
    <row r="51" spans="2:29" x14ac:dyDescent="0.2">
      <c r="B51" s="6"/>
      <c r="E51" s="6"/>
      <c r="F51" s="6"/>
      <c r="G51" s="6"/>
      <c r="H51" s="6"/>
      <c r="W51" s="6"/>
      <c r="Z51" s="6"/>
      <c r="AA51" s="6"/>
      <c r="AB51" s="6"/>
      <c r="AC51" s="6"/>
    </row>
    <row r="52" spans="2:29" x14ac:dyDescent="0.2">
      <c r="B52" s="6"/>
      <c r="E52" s="6"/>
      <c r="F52" s="6"/>
      <c r="G52" s="6"/>
      <c r="H52" s="6"/>
      <c r="W52" s="6"/>
      <c r="Z52" s="6"/>
      <c r="AA52" s="6"/>
      <c r="AB52" s="6"/>
      <c r="AC52" s="6"/>
    </row>
    <row r="53" spans="2:29" x14ac:dyDescent="0.2">
      <c r="B53" s="6"/>
      <c r="E53" s="6"/>
      <c r="F53" s="6"/>
      <c r="G53" s="6"/>
      <c r="H53" s="6"/>
      <c r="W53" s="6"/>
      <c r="Z53" s="6"/>
      <c r="AA53" s="6"/>
      <c r="AB53" s="6"/>
      <c r="AC53" s="6"/>
    </row>
    <row r="54" spans="2:29" x14ac:dyDescent="0.2">
      <c r="B54" s="6"/>
      <c r="E54" s="6"/>
      <c r="F54" s="6"/>
      <c r="G54" s="6"/>
      <c r="H54" s="6"/>
      <c r="W54" s="6"/>
      <c r="Z54" s="6"/>
      <c r="AA54" s="6"/>
      <c r="AB54" s="6"/>
      <c r="AC54" s="6"/>
    </row>
    <row r="55" spans="2:29" x14ac:dyDescent="0.2">
      <c r="B55" s="6"/>
      <c r="E55" s="6"/>
      <c r="F55" s="6"/>
      <c r="G55" s="6"/>
      <c r="H55" s="6"/>
      <c r="W55" s="6"/>
      <c r="Z55" s="6"/>
      <c r="AA55" s="6"/>
      <c r="AB55" s="6"/>
      <c r="AC55" s="6"/>
    </row>
    <row r="56" spans="2:29" x14ac:dyDescent="0.2">
      <c r="B56" s="6"/>
      <c r="E56" s="6"/>
      <c r="F56" s="6"/>
      <c r="G56" s="6"/>
      <c r="H56" s="6"/>
      <c r="W56" s="6"/>
      <c r="Z56" s="6"/>
      <c r="AA56" s="6"/>
      <c r="AB56" s="6"/>
      <c r="AC56" s="6"/>
    </row>
    <row r="57" spans="2:29" x14ac:dyDescent="0.2">
      <c r="B57" s="6"/>
      <c r="E57" s="6"/>
      <c r="F57" s="6"/>
      <c r="G57" s="6"/>
      <c r="H57" s="6"/>
      <c r="W57" s="6"/>
      <c r="Z57" s="6"/>
      <c r="AA57" s="6"/>
      <c r="AB57" s="6"/>
      <c r="AC57" s="6"/>
    </row>
    <row r="58" spans="2:29" x14ac:dyDescent="0.2">
      <c r="B58" s="6"/>
      <c r="E58" s="6"/>
      <c r="F58" s="6"/>
      <c r="G58" s="6"/>
      <c r="H58" s="6"/>
      <c r="W58" s="6"/>
      <c r="Z58" s="6"/>
      <c r="AA58" s="6"/>
      <c r="AB58" s="6"/>
      <c r="AC58" s="6"/>
    </row>
    <row r="59" spans="2:29" x14ac:dyDescent="0.2">
      <c r="B59" s="6"/>
      <c r="E59" s="6"/>
      <c r="F59" s="6"/>
      <c r="G59" s="6"/>
      <c r="H59" s="6"/>
      <c r="W59" s="6"/>
      <c r="Z59" s="6"/>
      <c r="AA59" s="6"/>
      <c r="AB59" s="6"/>
      <c r="AC59" s="6"/>
    </row>
    <row r="60" spans="2:29" x14ac:dyDescent="0.2">
      <c r="B60" s="6"/>
      <c r="E60" s="6"/>
      <c r="F60" s="6"/>
      <c r="G60" s="6"/>
      <c r="H60" s="6"/>
      <c r="W60" s="6"/>
      <c r="Z60" s="6"/>
      <c r="AA60" s="6"/>
      <c r="AB60" s="6"/>
      <c r="AC60" s="6"/>
    </row>
    <row r="61" spans="2:29" x14ac:dyDescent="0.2">
      <c r="B61" s="6"/>
      <c r="E61" s="6"/>
      <c r="F61" s="6"/>
      <c r="G61" s="6"/>
      <c r="H61" s="6"/>
      <c r="W61" s="6"/>
      <c r="Z61" s="6"/>
      <c r="AA61" s="6"/>
      <c r="AB61" s="6"/>
      <c r="AC61" s="6"/>
    </row>
    <row r="62" spans="2:29" x14ac:dyDescent="0.2">
      <c r="B62" s="6"/>
      <c r="E62" s="6"/>
      <c r="F62" s="6"/>
      <c r="G62" s="6"/>
      <c r="H62" s="6"/>
      <c r="W62" s="6"/>
      <c r="Z62" s="6"/>
      <c r="AA62" s="6"/>
      <c r="AB62" s="6"/>
      <c r="AC62" s="6"/>
    </row>
    <row r="63" spans="2:29" x14ac:dyDescent="0.2">
      <c r="B63" s="6"/>
      <c r="E63" s="6"/>
      <c r="F63" s="6"/>
      <c r="G63" s="6"/>
      <c r="H63" s="6"/>
      <c r="W63" s="6"/>
      <c r="Z63" s="6"/>
      <c r="AA63" s="6"/>
      <c r="AB63" s="6"/>
      <c r="AC63" s="6"/>
    </row>
    <row r="64" spans="2:29" x14ac:dyDescent="0.2">
      <c r="B64" s="6"/>
      <c r="E64" s="6"/>
      <c r="F64" s="6"/>
      <c r="G64" s="6"/>
      <c r="H64" s="6"/>
      <c r="W64" s="6"/>
      <c r="Z64" s="6"/>
      <c r="AA64" s="6"/>
      <c r="AB64" s="6"/>
      <c r="AC64" s="6"/>
    </row>
    <row r="65" spans="2:29" x14ac:dyDescent="0.2">
      <c r="B65" s="6"/>
      <c r="E65" s="6"/>
      <c r="F65" s="6"/>
      <c r="G65" s="6"/>
      <c r="H65" s="6"/>
      <c r="W65" s="6"/>
      <c r="Z65" s="6"/>
      <c r="AA65" s="6"/>
      <c r="AB65" s="6"/>
      <c r="AC65" s="6"/>
    </row>
    <row r="66" spans="2:29" x14ac:dyDescent="0.2">
      <c r="B66" s="6"/>
      <c r="E66" s="6"/>
      <c r="F66" s="6"/>
      <c r="G66" s="6"/>
      <c r="H66" s="6"/>
      <c r="W66" s="6"/>
      <c r="Z66" s="6"/>
      <c r="AA66" s="6"/>
      <c r="AB66" s="6"/>
      <c r="AC66" s="6"/>
    </row>
    <row r="67" spans="2:29" x14ac:dyDescent="0.2">
      <c r="B67" s="6"/>
      <c r="E67" s="6"/>
      <c r="F67" s="6"/>
      <c r="G67" s="6"/>
      <c r="H67" s="6"/>
      <c r="W67" s="6"/>
      <c r="Z67" s="6"/>
      <c r="AA67" s="6"/>
      <c r="AB67" s="6"/>
      <c r="AC67" s="6"/>
    </row>
    <row r="68" spans="2:29" x14ac:dyDescent="0.2">
      <c r="B68" s="6"/>
      <c r="E68" s="6"/>
      <c r="F68" s="6"/>
      <c r="G68" s="6"/>
      <c r="H68" s="6"/>
      <c r="W68" s="6"/>
      <c r="Z68" s="6"/>
      <c r="AA68" s="6"/>
      <c r="AB68" s="6"/>
      <c r="AC68" s="6"/>
    </row>
    <row r="69" spans="2:29" x14ac:dyDescent="0.2">
      <c r="B69" s="6"/>
      <c r="E69" s="6"/>
      <c r="F69" s="6"/>
      <c r="G69" s="6"/>
      <c r="H69" s="6"/>
      <c r="W69" s="6"/>
      <c r="Z69" s="6"/>
      <c r="AA69" s="6"/>
      <c r="AB69" s="6"/>
      <c r="AC69" s="6"/>
    </row>
    <row r="70" spans="2:29" x14ac:dyDescent="0.2">
      <c r="B70" s="6"/>
      <c r="E70" s="6"/>
      <c r="F70" s="6"/>
      <c r="G70" s="6"/>
      <c r="H70" s="6"/>
      <c r="W70" s="6"/>
      <c r="Z70" s="6"/>
      <c r="AA70" s="6"/>
      <c r="AB70" s="6"/>
      <c r="AC70" s="6"/>
    </row>
    <row r="71" spans="2:29" x14ac:dyDescent="0.2">
      <c r="B71" s="6"/>
      <c r="E71" s="6"/>
      <c r="F71" s="6"/>
      <c r="G71" s="6"/>
      <c r="H71" s="6"/>
      <c r="W71" s="6"/>
      <c r="Z71" s="6"/>
      <c r="AA71" s="6"/>
      <c r="AB71" s="6"/>
      <c r="AC71" s="6"/>
    </row>
    <row r="72" spans="2:29" x14ac:dyDescent="0.2">
      <c r="B72" s="6"/>
      <c r="E72" s="6"/>
      <c r="F72" s="6"/>
      <c r="G72" s="6"/>
      <c r="H72" s="6"/>
      <c r="W72" s="6"/>
      <c r="Z72" s="6"/>
      <c r="AA72" s="6"/>
      <c r="AB72" s="6"/>
      <c r="AC72" s="6"/>
    </row>
    <row r="73" spans="2:29" x14ac:dyDescent="0.2">
      <c r="B73" s="6"/>
      <c r="E73" s="6"/>
      <c r="F73" s="6"/>
      <c r="G73" s="6"/>
      <c r="H73" s="6"/>
      <c r="W73" s="6"/>
      <c r="Z73" s="6"/>
      <c r="AA73" s="6"/>
      <c r="AB73" s="6"/>
      <c r="AC73" s="6"/>
    </row>
    <row r="74" spans="2:29" x14ac:dyDescent="0.2">
      <c r="B74" s="6"/>
      <c r="E74" s="6"/>
      <c r="F74" s="6"/>
      <c r="G74" s="6"/>
      <c r="H74" s="6"/>
      <c r="W74" s="6"/>
      <c r="Z74" s="6"/>
      <c r="AA74" s="6"/>
      <c r="AB74" s="6"/>
      <c r="AC74" s="6"/>
    </row>
    <row r="75" spans="2:29" x14ac:dyDescent="0.2">
      <c r="B75" s="6"/>
      <c r="E75" s="6"/>
      <c r="F75" s="6"/>
      <c r="G75" s="6"/>
      <c r="H75" s="6"/>
      <c r="W75" s="6"/>
      <c r="Z75" s="6"/>
      <c r="AA75" s="6"/>
      <c r="AB75" s="6"/>
      <c r="AC75" s="6"/>
    </row>
    <row r="76" spans="2:29" x14ac:dyDescent="0.2">
      <c r="B76" s="6"/>
      <c r="E76" s="6"/>
      <c r="F76" s="6"/>
      <c r="G76" s="6"/>
      <c r="H76" s="6"/>
      <c r="W76" s="6"/>
      <c r="Z76" s="6"/>
      <c r="AA76" s="6"/>
      <c r="AB76" s="6"/>
      <c r="AC76" s="6"/>
    </row>
    <row r="77" spans="2:29" x14ac:dyDescent="0.2">
      <c r="B77" s="6"/>
      <c r="E77" s="6"/>
      <c r="F77" s="6"/>
      <c r="G77" s="6"/>
      <c r="H77" s="6"/>
      <c r="W77" s="6"/>
      <c r="Z77" s="6"/>
      <c r="AA77" s="6"/>
      <c r="AB77" s="6"/>
      <c r="AC77" s="6"/>
    </row>
    <row r="78" spans="2:29" x14ac:dyDescent="0.2">
      <c r="B78" s="6"/>
      <c r="E78" s="6"/>
      <c r="F78" s="6"/>
      <c r="G78" s="6"/>
      <c r="H78" s="6"/>
      <c r="W78" s="6"/>
      <c r="Z78" s="6"/>
      <c r="AA78" s="6"/>
      <c r="AB78" s="6"/>
      <c r="AC78" s="6"/>
    </row>
    <row r="79" spans="2:29" x14ac:dyDescent="0.2">
      <c r="B79" s="6"/>
      <c r="E79" s="6"/>
      <c r="F79" s="6"/>
      <c r="G79" s="6"/>
      <c r="H79" s="6"/>
      <c r="W79" s="6"/>
      <c r="Z79" s="6"/>
      <c r="AA79" s="6"/>
      <c r="AB79" s="6"/>
      <c r="AC79" s="6"/>
    </row>
    <row r="80" spans="2:29" x14ac:dyDescent="0.2">
      <c r="B80" s="6"/>
      <c r="E80" s="6"/>
      <c r="F80" s="6"/>
      <c r="G80" s="6"/>
      <c r="H80" s="6"/>
      <c r="W80" s="6"/>
      <c r="Z80" s="6"/>
      <c r="AA80" s="6"/>
      <c r="AB80" s="6"/>
      <c r="AC80" s="6"/>
    </row>
    <row r="81" spans="2:29" x14ac:dyDescent="0.2">
      <c r="B81" s="6"/>
      <c r="E81" s="6"/>
      <c r="F81" s="6"/>
      <c r="G81" s="6"/>
      <c r="H81" s="6"/>
      <c r="W81" s="6"/>
      <c r="Z81" s="6"/>
      <c r="AA81" s="6"/>
      <c r="AB81" s="6"/>
      <c r="AC81" s="6"/>
    </row>
    <row r="82" spans="2:29" x14ac:dyDescent="0.2">
      <c r="B82" s="6"/>
      <c r="E82" s="6"/>
      <c r="F82" s="6"/>
      <c r="G82" s="6"/>
      <c r="H82" s="6"/>
      <c r="W82" s="6"/>
      <c r="Z82" s="6"/>
      <c r="AA82" s="6"/>
      <c r="AB82" s="6"/>
      <c r="AC82" s="6"/>
    </row>
    <row r="83" spans="2:29" x14ac:dyDescent="0.2">
      <c r="B83" s="6"/>
      <c r="E83" s="6"/>
      <c r="F83" s="6"/>
      <c r="G83" s="6"/>
      <c r="H83" s="6"/>
      <c r="W83" s="6"/>
      <c r="Z83" s="6"/>
      <c r="AA83" s="6"/>
      <c r="AB83" s="6"/>
      <c r="AC83" s="6"/>
    </row>
    <row r="84" spans="2:29" x14ac:dyDescent="0.2">
      <c r="B84" s="6"/>
      <c r="E84" s="6"/>
      <c r="F84" s="6"/>
      <c r="G84" s="6"/>
      <c r="H84" s="6"/>
      <c r="W84" s="6"/>
      <c r="Z84" s="6"/>
      <c r="AA84" s="6"/>
      <c r="AB84" s="6"/>
      <c r="AC84" s="6"/>
    </row>
    <row r="85" spans="2:29" x14ac:dyDescent="0.2">
      <c r="B85" s="6"/>
      <c r="E85" s="6"/>
      <c r="F85" s="6"/>
      <c r="G85" s="6"/>
      <c r="H85" s="6"/>
      <c r="W85" s="6"/>
      <c r="Z85" s="6"/>
      <c r="AA85" s="6"/>
      <c r="AB85" s="6"/>
      <c r="AC85" s="6"/>
    </row>
    <row r="86" spans="2:29" x14ac:dyDescent="0.2">
      <c r="B86" s="6"/>
      <c r="E86" s="6"/>
      <c r="F86" s="6"/>
      <c r="G86" s="6"/>
      <c r="H86" s="6"/>
      <c r="W86" s="6"/>
      <c r="Z86" s="6"/>
      <c r="AA86" s="6"/>
      <c r="AB86" s="6"/>
      <c r="AC86" s="6"/>
    </row>
    <row r="87" spans="2:29" x14ac:dyDescent="0.2">
      <c r="B87" s="6"/>
      <c r="E87" s="6"/>
      <c r="F87" s="6"/>
      <c r="G87" s="6"/>
      <c r="H87" s="6"/>
      <c r="W87" s="6"/>
      <c r="Z87" s="6"/>
      <c r="AA87" s="6"/>
      <c r="AB87" s="6"/>
      <c r="AC87" s="6"/>
    </row>
    <row r="88" spans="2:29" x14ac:dyDescent="0.2">
      <c r="B88" s="6"/>
      <c r="E88" s="6"/>
      <c r="F88" s="6"/>
      <c r="G88" s="6"/>
      <c r="H88" s="6"/>
      <c r="W88" s="6"/>
      <c r="Z88" s="6"/>
      <c r="AA88" s="6"/>
      <c r="AB88" s="6"/>
      <c r="AC88" s="6"/>
    </row>
    <row r="89" spans="2:29" x14ac:dyDescent="0.2">
      <c r="B89" s="6"/>
      <c r="E89" s="6"/>
      <c r="F89" s="6"/>
      <c r="G89" s="6"/>
      <c r="H89" s="6"/>
      <c r="W89" s="6"/>
      <c r="Z89" s="6"/>
      <c r="AA89" s="6"/>
      <c r="AB89" s="6"/>
      <c r="AC89" s="6"/>
    </row>
    <row r="90" spans="2:29" x14ac:dyDescent="0.2">
      <c r="B90" s="6"/>
      <c r="E90" s="6"/>
      <c r="F90" s="6"/>
      <c r="G90" s="6"/>
      <c r="H90" s="6"/>
      <c r="W90" s="6"/>
      <c r="Z90" s="6"/>
      <c r="AA90" s="6"/>
      <c r="AB90" s="6"/>
      <c r="AC90" s="6"/>
    </row>
    <row r="91" spans="2:29" x14ac:dyDescent="0.2">
      <c r="B91" s="6"/>
      <c r="E91" s="6"/>
      <c r="F91" s="6"/>
      <c r="G91" s="6"/>
      <c r="H91" s="6"/>
      <c r="W91" s="6"/>
      <c r="Z91" s="6"/>
      <c r="AA91" s="6"/>
      <c r="AB91" s="6"/>
      <c r="AC91" s="6"/>
    </row>
    <row r="92" spans="2:29" x14ac:dyDescent="0.2">
      <c r="B92" s="6"/>
      <c r="E92" s="6"/>
      <c r="F92" s="6"/>
      <c r="G92" s="6"/>
      <c r="H92" s="6"/>
      <c r="W92" s="6"/>
      <c r="Z92" s="6"/>
      <c r="AA92" s="6"/>
      <c r="AB92" s="6"/>
      <c r="AC92" s="6"/>
    </row>
    <row r="93" spans="2:29" x14ac:dyDescent="0.2">
      <c r="B93" s="6"/>
      <c r="E93" s="6"/>
      <c r="F93" s="6"/>
      <c r="G93" s="6"/>
      <c r="H93" s="6"/>
      <c r="W93" s="6"/>
      <c r="Z93" s="6"/>
      <c r="AA93" s="6"/>
      <c r="AB93" s="6"/>
      <c r="AC93" s="6"/>
    </row>
    <row r="94" spans="2:29" x14ac:dyDescent="0.2">
      <c r="B94" s="6"/>
      <c r="E94" s="6"/>
      <c r="F94" s="6"/>
      <c r="G94" s="6"/>
      <c r="H94" s="6"/>
      <c r="W94" s="6"/>
      <c r="Z94" s="6"/>
      <c r="AA94" s="6"/>
      <c r="AB94" s="6"/>
      <c r="AC94" s="6"/>
    </row>
    <row r="95" spans="2:29" x14ac:dyDescent="0.2">
      <c r="B95" s="6"/>
      <c r="E95" s="6"/>
      <c r="F95" s="6"/>
      <c r="G95" s="6"/>
      <c r="H95" s="6"/>
      <c r="W95" s="6"/>
      <c r="Z95" s="6"/>
      <c r="AA95" s="6"/>
      <c r="AB95" s="6"/>
      <c r="AC95" s="6"/>
    </row>
    <row r="96" spans="2:29" x14ac:dyDescent="0.2">
      <c r="B96" s="6"/>
      <c r="E96" s="6"/>
      <c r="F96" s="6"/>
      <c r="G96" s="6"/>
      <c r="H96" s="6"/>
      <c r="W96" s="6"/>
      <c r="Z96" s="6"/>
      <c r="AA96" s="6"/>
      <c r="AB96" s="6"/>
      <c r="AC96" s="6"/>
    </row>
    <row r="97" spans="2:29" x14ac:dyDescent="0.2">
      <c r="B97" s="6"/>
      <c r="E97" s="6"/>
      <c r="F97" s="6"/>
      <c r="G97" s="6"/>
      <c r="H97" s="6"/>
      <c r="W97" s="6"/>
      <c r="Z97" s="6"/>
      <c r="AA97" s="6"/>
      <c r="AB97" s="6"/>
      <c r="AC97" s="6"/>
    </row>
    <row r="98" spans="2:29" x14ac:dyDescent="0.2">
      <c r="B98" s="6"/>
      <c r="E98" s="6"/>
      <c r="F98" s="6"/>
      <c r="G98" s="6"/>
      <c r="H98" s="6"/>
      <c r="W98" s="6"/>
      <c r="Z98" s="6"/>
      <c r="AA98" s="6"/>
      <c r="AB98" s="6"/>
      <c r="AC98" s="6"/>
    </row>
    <row r="99" spans="2:29" x14ac:dyDescent="0.2">
      <c r="B99" s="6"/>
      <c r="E99" s="6"/>
      <c r="F99" s="6"/>
      <c r="G99" s="6"/>
      <c r="H99" s="6"/>
      <c r="W99" s="6"/>
      <c r="Z99" s="6"/>
      <c r="AA99" s="6"/>
      <c r="AB99" s="6"/>
      <c r="AC99" s="6"/>
    </row>
    <row r="100" spans="2:29" x14ac:dyDescent="0.2">
      <c r="B100" s="6"/>
      <c r="E100" s="6"/>
      <c r="F100" s="6"/>
      <c r="G100" s="6"/>
      <c r="H100" s="6"/>
      <c r="W100" s="6"/>
      <c r="Z100" s="6"/>
      <c r="AA100" s="6"/>
      <c r="AB100" s="6"/>
      <c r="AC100" s="6"/>
    </row>
    <row r="101" spans="2:29" x14ac:dyDescent="0.2">
      <c r="B101" s="6"/>
      <c r="E101" s="6"/>
      <c r="F101" s="6"/>
      <c r="G101" s="6"/>
      <c r="H101" s="6"/>
      <c r="W101" s="6"/>
      <c r="Z101" s="6"/>
      <c r="AA101" s="6"/>
      <c r="AB101" s="6"/>
      <c r="AC101" s="6"/>
    </row>
    <row r="102" spans="2:29" x14ac:dyDescent="0.2">
      <c r="B102" s="6"/>
      <c r="E102" s="6"/>
      <c r="F102" s="6"/>
      <c r="G102" s="6"/>
      <c r="H102" s="6"/>
      <c r="W102" s="6"/>
      <c r="Z102" s="6"/>
      <c r="AA102" s="6"/>
      <c r="AB102" s="6"/>
      <c r="AC102" s="6"/>
    </row>
    <row r="103" spans="2:29" x14ac:dyDescent="0.2">
      <c r="B103" s="6"/>
      <c r="E103" s="6"/>
      <c r="F103" s="6"/>
      <c r="G103" s="6"/>
      <c r="H103" s="6"/>
      <c r="W103" s="6"/>
      <c r="Z103" s="6"/>
      <c r="AA103" s="6"/>
      <c r="AB103" s="6"/>
      <c r="AC103" s="6"/>
    </row>
    <row r="104" spans="2:29" x14ac:dyDescent="0.2">
      <c r="B104" s="6"/>
      <c r="E104" s="6"/>
      <c r="F104" s="6"/>
      <c r="G104" s="6"/>
      <c r="H104" s="6"/>
      <c r="W104" s="6"/>
      <c r="Z104" s="6"/>
      <c r="AA104" s="6"/>
      <c r="AB104" s="6"/>
      <c r="AC104" s="6"/>
    </row>
    <row r="105" spans="2:29" x14ac:dyDescent="0.2">
      <c r="B105" s="6"/>
      <c r="E105" s="6"/>
      <c r="F105" s="6"/>
      <c r="G105" s="6"/>
      <c r="H105" s="6"/>
      <c r="W105" s="6"/>
      <c r="Z105" s="6"/>
      <c r="AA105" s="6"/>
      <c r="AB105" s="6"/>
      <c r="AC105" s="6"/>
    </row>
    <row r="106" spans="2:29" x14ac:dyDescent="0.2">
      <c r="B106" s="6"/>
      <c r="E106" s="6"/>
      <c r="F106" s="6"/>
      <c r="G106" s="6"/>
      <c r="H106" s="6"/>
      <c r="W106" s="6"/>
      <c r="Z106" s="6"/>
      <c r="AA106" s="6"/>
      <c r="AB106" s="6"/>
      <c r="AC106" s="6"/>
    </row>
    <row r="107" spans="2:29" x14ac:dyDescent="0.2">
      <c r="B107" s="6"/>
      <c r="E107" s="6"/>
      <c r="F107" s="6"/>
      <c r="G107" s="6"/>
      <c r="H107" s="6"/>
      <c r="W107" s="6"/>
      <c r="Z107" s="6"/>
      <c r="AA107" s="6"/>
      <c r="AB107" s="6"/>
      <c r="AC107" s="6"/>
    </row>
    <row r="108" spans="2:29" x14ac:dyDescent="0.2">
      <c r="B108" s="6"/>
      <c r="E108" s="6"/>
      <c r="F108" s="6"/>
      <c r="G108" s="6"/>
      <c r="H108" s="6"/>
      <c r="W108" s="6"/>
      <c r="Z108" s="6"/>
      <c r="AA108" s="6"/>
      <c r="AB108" s="6"/>
      <c r="AC108" s="6"/>
    </row>
    <row r="109" spans="2:29" x14ac:dyDescent="0.2">
      <c r="B109" s="6"/>
      <c r="E109" s="6"/>
      <c r="F109" s="6"/>
      <c r="G109" s="6"/>
      <c r="H109" s="6"/>
      <c r="W109" s="6"/>
      <c r="Z109" s="6"/>
      <c r="AA109" s="6"/>
      <c r="AB109" s="6"/>
      <c r="AC109" s="6"/>
    </row>
    <row r="110" spans="2:29" x14ac:dyDescent="0.2">
      <c r="B110" s="6"/>
      <c r="E110" s="6"/>
      <c r="F110" s="6"/>
      <c r="G110" s="6"/>
      <c r="H110" s="6"/>
      <c r="W110" s="6"/>
      <c r="Z110" s="6"/>
      <c r="AA110" s="6"/>
      <c r="AB110" s="6"/>
      <c r="AC110" s="6"/>
    </row>
    <row r="111" spans="2:29" x14ac:dyDescent="0.2">
      <c r="B111" s="6"/>
      <c r="E111" s="6"/>
      <c r="F111" s="6"/>
      <c r="G111" s="6"/>
      <c r="H111" s="6"/>
      <c r="W111" s="6"/>
      <c r="Z111" s="6"/>
      <c r="AA111" s="6"/>
      <c r="AB111" s="6"/>
      <c r="AC111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H111"/>
  <sheetViews>
    <sheetView showGridLines="0" workbookViewId="0">
      <selection activeCell="Y16" sqref="Y16"/>
    </sheetView>
  </sheetViews>
  <sheetFormatPr defaultRowHeight="12.75" x14ac:dyDescent="0.2"/>
  <cols>
    <col min="1" max="1" width="13.12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4.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4.5" style="6" bestFit="1" customWidth="1"/>
    <col min="19" max="19" width="2.75" style="6" customWidth="1"/>
    <col min="20" max="20" width="9.125" style="6" customWidth="1"/>
    <col min="21" max="21" width="5" style="6" bestFit="1" customWidth="1"/>
    <col min="22" max="22" width="13.12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5.625" style="9" bestFit="1" customWidth="1"/>
    <col min="27" max="27" width="4.5" style="9" bestFit="1" customWidth="1"/>
    <col min="28" max="29" width="4.75" style="9" bestFit="1" customWidth="1"/>
    <col min="30" max="30" width="2.75" style="6" customWidth="1"/>
    <col min="31" max="31" width="3.125" style="6" bestFit="1" customWidth="1"/>
    <col min="32" max="32" width="4.75" style="6" bestFit="1" customWidth="1"/>
    <col min="33" max="33" width="4.125" style="6" bestFit="1" customWidth="1"/>
    <col min="34" max="34" width="4.5" style="6" bestFit="1" customWidth="1"/>
    <col min="35" max="35" width="2.75" style="6" customWidth="1"/>
    <col min="36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RESUMO!D17</f>
        <v>1</v>
      </c>
      <c r="L1" s="47" t="s">
        <v>23</v>
      </c>
      <c r="M1" s="23">
        <f>RESUMO!E17</f>
        <v>1</v>
      </c>
      <c r="O1" s="24" t="s">
        <v>24</v>
      </c>
      <c r="P1" s="25">
        <f>SUM(H:H)</f>
        <v>8.029869999999999</v>
      </c>
      <c r="Q1" s="26" t="s">
        <v>41</v>
      </c>
      <c r="R1" s="27">
        <f>P1/h_por_dia</f>
        <v>1.0037337499999999</v>
      </c>
      <c r="V1" s="7" t="s">
        <v>129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3.6951200000000002</v>
      </c>
      <c r="AG1" s="26" t="s">
        <v>41</v>
      </c>
      <c r="AH1" s="27">
        <f>AF1/h_por_dia</f>
        <v>0.46189000000000002</v>
      </c>
    </row>
    <row r="2" spans="1:34" x14ac:dyDescent="0.2">
      <c r="A2" s="1" t="s">
        <v>189</v>
      </c>
      <c r="B2" s="15"/>
      <c r="C2" s="2"/>
      <c r="E2" s="17"/>
      <c r="F2" s="17"/>
      <c r="G2" s="17"/>
      <c r="H2" s="17"/>
      <c r="J2" s="6"/>
      <c r="K2" s="6"/>
      <c r="L2" s="6"/>
      <c r="M2" s="6"/>
      <c r="R2" s="37"/>
      <c r="V2" s="1" t="s">
        <v>189</v>
      </c>
      <c r="W2" s="15"/>
      <c r="X2" s="2"/>
      <c r="Z2" s="17"/>
      <c r="AA2" s="17"/>
      <c r="AB2" s="17"/>
      <c r="AC2" s="17"/>
      <c r="AH2" s="37"/>
    </row>
    <row r="3" spans="1:34" x14ac:dyDescent="0.2">
      <c r="A3" s="3" t="s">
        <v>22</v>
      </c>
      <c r="B3" s="11">
        <v>0.187</v>
      </c>
      <c r="C3" s="33">
        <v>30.61</v>
      </c>
      <c r="E3" s="18">
        <f>C3*B3</f>
        <v>5.7240700000000002</v>
      </c>
      <c r="F3" s="12">
        <f>$K$1</f>
        <v>1</v>
      </c>
      <c r="G3" s="18">
        <f>E3/F3</f>
        <v>5.7240700000000002</v>
      </c>
      <c r="H3" s="18">
        <f>LARGE(G3:G4,1)</f>
        <v>5.7240700000000002</v>
      </c>
      <c r="J3" s="6"/>
      <c r="K3" s="6"/>
      <c r="L3" s="6"/>
      <c r="M3" s="6"/>
      <c r="V3" s="3" t="s">
        <v>22</v>
      </c>
      <c r="W3" s="11">
        <v>0.187</v>
      </c>
      <c r="X3" s="33">
        <v>19.760000000000002</v>
      </c>
      <c r="Z3" s="18">
        <f>X3*W3</f>
        <v>3.6951200000000002</v>
      </c>
      <c r="AA3" s="12">
        <f>$K$1</f>
        <v>1</v>
      </c>
      <c r="AB3" s="18">
        <f>Z3/AA3</f>
        <v>3.6951200000000002</v>
      </c>
      <c r="AC3" s="18">
        <f>LARGE(AB3:AB4,1)</f>
        <v>3.6951200000000002</v>
      </c>
    </row>
    <row r="4" spans="1:34" x14ac:dyDescent="0.2">
      <c r="A4" s="3" t="s">
        <v>23</v>
      </c>
      <c r="B4" s="11">
        <v>6.9000000000000006E-2</v>
      </c>
      <c r="C4" s="33">
        <v>30.61</v>
      </c>
      <c r="E4" s="18">
        <f>C4*B4</f>
        <v>2.1120900000000002</v>
      </c>
      <c r="F4" s="12">
        <f>$M$1</f>
        <v>1</v>
      </c>
      <c r="G4" s="18">
        <f>E4/F4</f>
        <v>2.1120900000000002</v>
      </c>
      <c r="H4" s="18"/>
      <c r="J4" s="6"/>
      <c r="K4" s="6"/>
      <c r="L4" s="6"/>
      <c r="M4" s="6"/>
      <c r="V4" s="3" t="s">
        <v>23</v>
      </c>
      <c r="W4" s="11">
        <v>6.9000000000000006E-2</v>
      </c>
      <c r="X4" s="33">
        <v>19.760000000000002</v>
      </c>
      <c r="Z4" s="18">
        <f>X4*W4</f>
        <v>1.3634400000000002</v>
      </c>
      <c r="AA4" s="12">
        <f>$M$1</f>
        <v>1</v>
      </c>
      <c r="AB4" s="18">
        <f>Z4/AA4</f>
        <v>1.3634400000000002</v>
      </c>
      <c r="AC4" s="18"/>
    </row>
    <row r="5" spans="1:34" x14ac:dyDescent="0.2">
      <c r="A5" s="1" t="s">
        <v>188</v>
      </c>
      <c r="B5" s="15"/>
      <c r="C5" s="2"/>
      <c r="E5" s="17"/>
      <c r="F5" s="17"/>
      <c r="G5" s="17"/>
      <c r="H5" s="17"/>
      <c r="J5" s="6"/>
      <c r="K5" s="6"/>
      <c r="L5" s="6"/>
      <c r="M5" s="6"/>
      <c r="V5" s="1" t="s">
        <v>188</v>
      </c>
      <c r="W5" s="15"/>
      <c r="X5" s="2"/>
      <c r="Z5" s="17"/>
      <c r="AA5" s="17"/>
      <c r="AB5" s="17"/>
      <c r="AC5" s="17"/>
    </row>
    <row r="6" spans="1:34" x14ac:dyDescent="0.2">
      <c r="A6" s="3" t="s">
        <v>22</v>
      </c>
      <c r="B6" s="11">
        <v>0.24399999999999999</v>
      </c>
      <c r="C6" s="33">
        <v>9.4499999999999993</v>
      </c>
      <c r="E6" s="18">
        <f>C6*B6</f>
        <v>2.3057999999999996</v>
      </c>
      <c r="F6" s="12">
        <f>$K$1</f>
        <v>1</v>
      </c>
      <c r="G6" s="18">
        <f>E6/F6</f>
        <v>2.3057999999999996</v>
      </c>
      <c r="H6" s="18">
        <f>LARGE(G6:G7,1)</f>
        <v>2.3057999999999996</v>
      </c>
      <c r="J6" s="6"/>
      <c r="K6" s="6"/>
      <c r="L6" s="6"/>
      <c r="M6" s="6"/>
      <c r="V6" s="3" t="s">
        <v>22</v>
      </c>
      <c r="W6" s="11">
        <v>0.24399999999999999</v>
      </c>
      <c r="X6" s="33">
        <v>0</v>
      </c>
      <c r="Z6" s="18">
        <f>X6*W6</f>
        <v>0</v>
      </c>
      <c r="AA6" s="12">
        <f>$K$1</f>
        <v>1</v>
      </c>
      <c r="AB6" s="18">
        <f>Z6/AA6</f>
        <v>0</v>
      </c>
      <c r="AC6" s="18">
        <f>LARGE(AB6:AB7,1)</f>
        <v>0</v>
      </c>
    </row>
    <row r="7" spans="1:34" x14ac:dyDescent="0.2">
      <c r="A7" s="3" t="s">
        <v>23</v>
      </c>
      <c r="B7" s="11">
        <v>8.8999999999999996E-2</v>
      </c>
      <c r="C7" s="33">
        <v>9.4499999999999993</v>
      </c>
      <c r="E7" s="18">
        <f>C7*B7</f>
        <v>0.84104999999999985</v>
      </c>
      <c r="F7" s="12">
        <f>$M$1</f>
        <v>1</v>
      </c>
      <c r="G7" s="18">
        <f>E7/F7</f>
        <v>0.84104999999999985</v>
      </c>
      <c r="H7" s="18"/>
      <c r="J7" s="6"/>
      <c r="K7" s="6"/>
      <c r="L7" s="6"/>
      <c r="M7" s="6"/>
      <c r="V7" s="3" t="s">
        <v>23</v>
      </c>
      <c r="W7" s="11">
        <v>8.8999999999999996E-2</v>
      </c>
      <c r="X7" s="33">
        <v>0</v>
      </c>
      <c r="Z7" s="18">
        <f>X7*W7</f>
        <v>0</v>
      </c>
      <c r="AA7" s="12">
        <f>$M$1</f>
        <v>1</v>
      </c>
      <c r="AB7" s="18">
        <f>Z7/AA7</f>
        <v>0</v>
      </c>
      <c r="AC7" s="18"/>
    </row>
    <row r="8" spans="1:34" x14ac:dyDescent="0.2">
      <c r="B8" s="6"/>
      <c r="E8" s="6"/>
      <c r="F8" s="6"/>
      <c r="G8" s="6"/>
      <c r="H8" s="6"/>
      <c r="W8" s="6"/>
      <c r="Z8" s="6"/>
      <c r="AA8" s="6"/>
      <c r="AB8" s="6"/>
      <c r="AC8" s="6"/>
    </row>
    <row r="9" spans="1:34" x14ac:dyDescent="0.2">
      <c r="F9" s="6"/>
      <c r="G9" s="6"/>
      <c r="H9" s="6"/>
      <c r="AA9" s="6"/>
      <c r="AB9" s="6"/>
      <c r="AC9" s="6"/>
    </row>
    <row r="10" spans="1:34" x14ac:dyDescent="0.2">
      <c r="F10" s="6"/>
      <c r="G10" s="6"/>
      <c r="H10" s="6"/>
      <c r="AA10" s="6"/>
      <c r="AB10" s="6"/>
      <c r="AC10" s="6"/>
    </row>
    <row r="11" spans="1:34" x14ac:dyDescent="0.2">
      <c r="F11" s="6"/>
      <c r="G11" s="6"/>
      <c r="H11" s="6"/>
      <c r="AA11" s="6"/>
      <c r="AB11" s="6"/>
      <c r="AC11" s="6"/>
    </row>
    <row r="12" spans="1:34" x14ac:dyDescent="0.2">
      <c r="F12" s="6"/>
      <c r="G12" s="6"/>
      <c r="H12" s="6"/>
      <c r="AA12" s="6"/>
      <c r="AB12" s="6"/>
      <c r="AC12" s="6"/>
    </row>
    <row r="13" spans="1:34" x14ac:dyDescent="0.2">
      <c r="F13" s="6"/>
      <c r="G13" s="6"/>
      <c r="H13" s="6"/>
      <c r="AA13" s="6"/>
      <c r="AB13" s="6"/>
      <c r="AC13" s="6"/>
    </row>
    <row r="14" spans="1:34" x14ac:dyDescent="0.2">
      <c r="F14" s="6"/>
      <c r="G14" s="6"/>
      <c r="H14" s="6"/>
      <c r="AA14" s="6"/>
      <c r="AB14" s="6"/>
      <c r="AC14" s="6"/>
    </row>
    <row r="15" spans="1:34" x14ac:dyDescent="0.2">
      <c r="F15" s="6"/>
      <c r="G15" s="6"/>
      <c r="H15" s="6"/>
      <c r="AA15" s="6"/>
      <c r="AB15" s="6"/>
      <c r="AC15" s="6"/>
    </row>
    <row r="16" spans="1:34" x14ac:dyDescent="0.2">
      <c r="F16" s="6"/>
      <c r="G16" s="6"/>
      <c r="H16" s="6"/>
      <c r="AA16" s="6"/>
      <c r="AB16" s="6"/>
      <c r="AC16" s="6"/>
    </row>
    <row r="17" spans="2:29" x14ac:dyDescent="0.2">
      <c r="F17" s="6"/>
      <c r="G17" s="6"/>
      <c r="H17" s="6"/>
      <c r="AA17" s="6"/>
      <c r="AB17" s="6"/>
      <c r="AC17" s="6"/>
    </row>
    <row r="18" spans="2:29" x14ac:dyDescent="0.2">
      <c r="B18" s="6"/>
      <c r="F18" s="6"/>
      <c r="G18" s="6"/>
      <c r="H18" s="6"/>
      <c r="W18" s="6"/>
      <c r="AA18" s="6"/>
      <c r="AB18" s="6"/>
      <c r="AC18" s="6"/>
    </row>
    <row r="19" spans="2:29" x14ac:dyDescent="0.2">
      <c r="B19" s="6"/>
      <c r="F19" s="6"/>
      <c r="G19" s="6"/>
      <c r="H19" s="6"/>
      <c r="W19" s="6"/>
      <c r="AA19" s="6"/>
      <c r="AB19" s="6"/>
      <c r="AC19" s="6"/>
    </row>
    <row r="20" spans="2:29" x14ac:dyDescent="0.2">
      <c r="F20" s="6"/>
      <c r="G20" s="6"/>
      <c r="H20" s="6"/>
      <c r="AA20" s="6"/>
      <c r="AB20" s="6"/>
      <c r="AC20" s="6"/>
    </row>
    <row r="21" spans="2:29" x14ac:dyDescent="0.2">
      <c r="F21" s="6"/>
      <c r="G21" s="6"/>
      <c r="H21" s="6"/>
      <c r="AA21" s="6"/>
      <c r="AB21" s="6"/>
      <c r="AC21" s="6"/>
    </row>
    <row r="22" spans="2:29" x14ac:dyDescent="0.2">
      <c r="F22" s="6"/>
      <c r="G22" s="6"/>
      <c r="H22" s="6"/>
      <c r="J22" s="6"/>
      <c r="K22" s="6"/>
      <c r="L22" s="6"/>
      <c r="M22" s="6"/>
      <c r="AA22" s="6"/>
      <c r="AB22" s="6"/>
      <c r="AC22" s="6"/>
    </row>
    <row r="23" spans="2:29" x14ac:dyDescent="0.2">
      <c r="F23" s="6"/>
      <c r="G23" s="6"/>
      <c r="H23" s="6"/>
      <c r="J23" s="6"/>
      <c r="K23" s="6"/>
      <c r="L23" s="6"/>
      <c r="M23" s="6"/>
      <c r="AA23" s="6"/>
      <c r="AB23" s="6"/>
      <c r="AC23" s="6"/>
    </row>
    <row r="24" spans="2:29" x14ac:dyDescent="0.2">
      <c r="F24" s="6"/>
      <c r="G24" s="6"/>
      <c r="H24" s="6"/>
      <c r="J24" s="6"/>
      <c r="K24" s="6"/>
      <c r="L24" s="6"/>
      <c r="M24" s="6"/>
      <c r="AA24" s="6"/>
      <c r="AB24" s="6"/>
      <c r="AC24" s="6"/>
    </row>
    <row r="25" spans="2:29" x14ac:dyDescent="0.2">
      <c r="F25" s="6"/>
      <c r="G25" s="6"/>
      <c r="H25" s="6"/>
      <c r="J25" s="6"/>
      <c r="K25" s="6"/>
      <c r="L25" s="6"/>
      <c r="M25" s="6"/>
      <c r="AA25" s="6"/>
      <c r="AB25" s="6"/>
      <c r="AC25" s="6"/>
    </row>
    <row r="26" spans="2:29" x14ac:dyDescent="0.2">
      <c r="F26" s="6"/>
      <c r="G26" s="6"/>
      <c r="H26" s="6"/>
      <c r="J26" s="6"/>
      <c r="K26" s="6"/>
      <c r="L26" s="6"/>
      <c r="M26" s="6"/>
      <c r="AA26" s="6"/>
      <c r="AB26" s="6"/>
      <c r="AC26" s="6"/>
    </row>
    <row r="27" spans="2:29" x14ac:dyDescent="0.2">
      <c r="F27" s="6"/>
      <c r="G27" s="6"/>
      <c r="H27" s="6"/>
      <c r="J27" s="6"/>
      <c r="K27" s="6"/>
      <c r="L27" s="6"/>
      <c r="M27" s="6"/>
      <c r="AA27" s="6"/>
      <c r="AB27" s="6"/>
      <c r="AC27" s="6"/>
    </row>
    <row r="28" spans="2:29" x14ac:dyDescent="0.2">
      <c r="F28" s="6"/>
      <c r="G28" s="6"/>
      <c r="H28" s="6"/>
      <c r="J28" s="6"/>
      <c r="K28" s="6"/>
      <c r="L28" s="6"/>
      <c r="M28" s="6"/>
      <c r="AA28" s="6"/>
      <c r="AB28" s="6"/>
      <c r="AC28" s="6"/>
    </row>
    <row r="29" spans="2:29" x14ac:dyDescent="0.2">
      <c r="F29" s="6"/>
      <c r="G29" s="6"/>
      <c r="H29" s="6"/>
      <c r="J29" s="6"/>
      <c r="K29" s="6"/>
      <c r="L29" s="6"/>
      <c r="M29" s="6"/>
      <c r="AA29" s="6"/>
      <c r="AB29" s="6"/>
      <c r="AC29" s="6"/>
    </row>
    <row r="30" spans="2:29" x14ac:dyDescent="0.2">
      <c r="F30" s="6"/>
      <c r="G30" s="6"/>
      <c r="H30" s="6"/>
      <c r="J30" s="6"/>
      <c r="K30" s="6"/>
      <c r="L30" s="6"/>
      <c r="M30" s="6"/>
      <c r="AA30" s="6"/>
      <c r="AB30" s="6"/>
      <c r="AC30" s="6"/>
    </row>
    <row r="31" spans="2:29" x14ac:dyDescent="0.2">
      <c r="F31" s="6"/>
      <c r="G31" s="6"/>
      <c r="H31" s="6"/>
      <c r="J31" s="6"/>
      <c r="K31" s="6"/>
      <c r="L31" s="6"/>
      <c r="M31" s="6"/>
      <c r="AA31" s="6"/>
      <c r="AB31" s="6"/>
      <c r="AC31" s="6"/>
    </row>
    <row r="32" spans="2:29" x14ac:dyDescent="0.2">
      <c r="F32" s="6"/>
      <c r="G32" s="6"/>
      <c r="H32" s="6"/>
      <c r="J32" s="6"/>
      <c r="K32" s="6"/>
      <c r="L32" s="6"/>
      <c r="M32" s="6"/>
      <c r="AA32" s="6"/>
      <c r="AB32" s="6"/>
      <c r="AC32" s="6"/>
    </row>
    <row r="33" spans="2:29" x14ac:dyDescent="0.2">
      <c r="F33" s="6"/>
      <c r="G33" s="6"/>
      <c r="H33" s="6"/>
      <c r="J33" s="6"/>
      <c r="K33" s="6"/>
      <c r="L33" s="6"/>
      <c r="M33" s="6"/>
      <c r="AA33" s="6"/>
      <c r="AB33" s="6"/>
      <c r="AC33" s="6"/>
    </row>
    <row r="34" spans="2:29" x14ac:dyDescent="0.2">
      <c r="F34" s="6"/>
      <c r="G34" s="6"/>
      <c r="H34" s="6"/>
      <c r="J34" s="6"/>
      <c r="K34" s="6"/>
      <c r="L34" s="6"/>
      <c r="M34" s="6"/>
      <c r="AA34" s="6"/>
      <c r="AB34" s="6"/>
      <c r="AC34" s="6"/>
    </row>
    <row r="35" spans="2:29" x14ac:dyDescent="0.2">
      <c r="B35" s="6"/>
      <c r="E35" s="6"/>
      <c r="F35" s="6"/>
      <c r="G35" s="6"/>
      <c r="H35" s="6"/>
      <c r="J35" s="6"/>
      <c r="K35" s="6"/>
      <c r="L35" s="6"/>
      <c r="M35" s="6"/>
      <c r="W35" s="6"/>
      <c r="Z35" s="6"/>
      <c r="AA35" s="6"/>
      <c r="AB35" s="6"/>
      <c r="AC35" s="6"/>
    </row>
    <row r="36" spans="2:29" x14ac:dyDescent="0.2">
      <c r="B36" s="6"/>
      <c r="E36" s="6"/>
      <c r="F36" s="6"/>
      <c r="G36" s="6"/>
      <c r="H36" s="6"/>
      <c r="J36" s="6"/>
      <c r="K36" s="6"/>
      <c r="L36" s="6"/>
      <c r="M36" s="6"/>
      <c r="W36" s="6"/>
      <c r="Z36" s="6"/>
      <c r="AA36" s="6"/>
      <c r="AB36" s="6"/>
      <c r="AC36" s="6"/>
    </row>
    <row r="37" spans="2:29" x14ac:dyDescent="0.2">
      <c r="B37" s="6"/>
      <c r="E37" s="6"/>
      <c r="F37" s="6"/>
      <c r="G37" s="6"/>
      <c r="H37" s="6"/>
      <c r="J37" s="6"/>
      <c r="K37" s="6"/>
      <c r="L37" s="6"/>
      <c r="M37" s="6"/>
      <c r="W37" s="6"/>
      <c r="Z37" s="6"/>
      <c r="AA37" s="6"/>
      <c r="AB37" s="6"/>
      <c r="AC37" s="6"/>
    </row>
    <row r="38" spans="2:29" x14ac:dyDescent="0.2">
      <c r="B38" s="6"/>
      <c r="E38" s="6"/>
      <c r="F38" s="6"/>
      <c r="G38" s="6"/>
      <c r="H38" s="6"/>
      <c r="J38" s="6"/>
      <c r="K38" s="6"/>
      <c r="L38" s="6"/>
      <c r="M38" s="6"/>
      <c r="W38" s="6"/>
      <c r="Z38" s="6"/>
      <c r="AA38" s="6"/>
      <c r="AB38" s="6"/>
      <c r="AC38" s="6"/>
    </row>
    <row r="39" spans="2:29" x14ac:dyDescent="0.2">
      <c r="B39" s="6"/>
      <c r="E39" s="6"/>
      <c r="F39" s="6"/>
      <c r="G39" s="6"/>
      <c r="H39" s="6"/>
      <c r="J39" s="6"/>
      <c r="K39" s="6"/>
      <c r="L39" s="6"/>
      <c r="M39" s="6"/>
      <c r="W39" s="6"/>
      <c r="Z39" s="6"/>
      <c r="AA39" s="6"/>
      <c r="AB39" s="6"/>
      <c r="AC39" s="6"/>
    </row>
    <row r="40" spans="2:29" x14ac:dyDescent="0.2">
      <c r="B40" s="6"/>
      <c r="E40" s="6"/>
      <c r="F40" s="6"/>
      <c r="G40" s="6"/>
      <c r="H40" s="6"/>
      <c r="J40" s="6"/>
      <c r="K40" s="6"/>
      <c r="L40" s="6"/>
      <c r="M40" s="6"/>
      <c r="W40" s="6"/>
      <c r="Z40" s="6"/>
      <c r="AA40" s="6"/>
      <c r="AB40" s="6"/>
      <c r="AC40" s="6"/>
    </row>
    <row r="41" spans="2:29" x14ac:dyDescent="0.2">
      <c r="B41" s="6"/>
      <c r="E41" s="6"/>
      <c r="F41" s="6"/>
      <c r="G41" s="6"/>
      <c r="H41" s="6"/>
      <c r="J41" s="6"/>
      <c r="K41" s="6"/>
      <c r="L41" s="6"/>
      <c r="M41" s="6"/>
      <c r="W41" s="6"/>
      <c r="Z41" s="6"/>
      <c r="AA41" s="6"/>
      <c r="AB41" s="6"/>
      <c r="AC41" s="6"/>
    </row>
    <row r="42" spans="2:29" x14ac:dyDescent="0.2">
      <c r="B42" s="6"/>
      <c r="E42" s="6"/>
      <c r="F42" s="6"/>
      <c r="G42" s="6"/>
      <c r="H42" s="6"/>
      <c r="J42" s="6"/>
      <c r="K42" s="6"/>
      <c r="L42" s="6"/>
      <c r="M42" s="6"/>
      <c r="W42" s="6"/>
      <c r="Z42" s="6"/>
      <c r="AA42" s="6"/>
      <c r="AB42" s="6"/>
      <c r="AC42" s="6"/>
    </row>
    <row r="43" spans="2:29" x14ac:dyDescent="0.2">
      <c r="B43" s="6"/>
      <c r="E43" s="6"/>
      <c r="F43" s="6"/>
      <c r="G43" s="6"/>
      <c r="H43" s="6"/>
      <c r="W43" s="6"/>
      <c r="Z43" s="6"/>
      <c r="AA43" s="6"/>
      <c r="AB43" s="6"/>
      <c r="AC43" s="6"/>
    </row>
    <row r="44" spans="2:29" x14ac:dyDescent="0.2">
      <c r="B44" s="6"/>
      <c r="E44" s="6"/>
      <c r="F44" s="6"/>
      <c r="G44" s="6"/>
      <c r="H44" s="6"/>
      <c r="W44" s="6"/>
      <c r="Z44" s="6"/>
      <c r="AA44" s="6"/>
      <c r="AB44" s="6"/>
      <c r="AC44" s="6"/>
    </row>
    <row r="45" spans="2:29" x14ac:dyDescent="0.2">
      <c r="B45" s="6"/>
      <c r="E45" s="6"/>
      <c r="F45" s="6"/>
      <c r="G45" s="6"/>
      <c r="H45" s="6"/>
      <c r="W45" s="6"/>
      <c r="Z45" s="6"/>
      <c r="AA45" s="6"/>
      <c r="AB45" s="6"/>
      <c r="AC45" s="6"/>
    </row>
    <row r="46" spans="2:29" x14ac:dyDescent="0.2">
      <c r="B46" s="6"/>
      <c r="E46" s="6"/>
      <c r="F46" s="6"/>
      <c r="G46" s="6"/>
      <c r="H46" s="6"/>
      <c r="W46" s="6"/>
      <c r="Z46" s="6"/>
      <c r="AA46" s="6"/>
      <c r="AB46" s="6"/>
      <c r="AC46" s="6"/>
    </row>
    <row r="47" spans="2:29" x14ac:dyDescent="0.2">
      <c r="B47" s="6"/>
      <c r="E47" s="6"/>
      <c r="F47" s="6"/>
      <c r="G47" s="6"/>
      <c r="H47" s="6"/>
      <c r="W47" s="6"/>
      <c r="Z47" s="6"/>
      <c r="AA47" s="6"/>
      <c r="AB47" s="6"/>
      <c r="AC47" s="6"/>
    </row>
    <row r="48" spans="2:29" x14ac:dyDescent="0.2">
      <c r="B48" s="6"/>
      <c r="E48" s="6"/>
      <c r="F48" s="6"/>
      <c r="G48" s="6"/>
      <c r="H48" s="6"/>
      <c r="W48" s="6"/>
      <c r="Z48" s="6"/>
      <c r="AA48" s="6"/>
      <c r="AB48" s="6"/>
      <c r="AC48" s="6"/>
    </row>
    <row r="49" spans="2:29" x14ac:dyDescent="0.2">
      <c r="B49" s="6"/>
      <c r="E49" s="6"/>
      <c r="F49" s="6"/>
      <c r="G49" s="6"/>
      <c r="H49" s="6"/>
      <c r="W49" s="6"/>
      <c r="Z49" s="6"/>
      <c r="AA49" s="6"/>
      <c r="AB49" s="6"/>
      <c r="AC49" s="6"/>
    </row>
    <row r="50" spans="2:29" x14ac:dyDescent="0.2">
      <c r="B50" s="6"/>
      <c r="E50" s="6"/>
      <c r="F50" s="6"/>
      <c r="G50" s="6"/>
      <c r="H50" s="6"/>
      <c r="W50" s="6"/>
      <c r="Z50" s="6"/>
      <c r="AA50" s="6"/>
      <c r="AB50" s="6"/>
      <c r="AC50" s="6"/>
    </row>
    <row r="51" spans="2:29" x14ac:dyDescent="0.2">
      <c r="B51" s="6"/>
      <c r="E51" s="6"/>
      <c r="F51" s="6"/>
      <c r="G51" s="6"/>
      <c r="H51" s="6"/>
      <c r="W51" s="6"/>
      <c r="Z51" s="6"/>
      <c r="AA51" s="6"/>
      <c r="AB51" s="6"/>
      <c r="AC51" s="6"/>
    </row>
    <row r="52" spans="2:29" x14ac:dyDescent="0.2">
      <c r="B52" s="6"/>
      <c r="E52" s="6"/>
      <c r="F52" s="6"/>
      <c r="G52" s="6"/>
      <c r="H52" s="6"/>
      <c r="W52" s="6"/>
      <c r="Z52" s="6"/>
      <c r="AA52" s="6"/>
      <c r="AB52" s="6"/>
      <c r="AC52" s="6"/>
    </row>
    <row r="53" spans="2:29" x14ac:dyDescent="0.2">
      <c r="B53" s="6"/>
      <c r="E53" s="6"/>
      <c r="F53" s="6"/>
      <c r="G53" s="6"/>
      <c r="H53" s="6"/>
      <c r="W53" s="6"/>
      <c r="Z53" s="6"/>
      <c r="AA53" s="6"/>
      <c r="AB53" s="6"/>
      <c r="AC53" s="6"/>
    </row>
    <row r="54" spans="2:29" x14ac:dyDescent="0.2">
      <c r="B54" s="6"/>
      <c r="E54" s="6"/>
      <c r="F54" s="6"/>
      <c r="G54" s="6"/>
      <c r="H54" s="6"/>
      <c r="W54" s="6"/>
      <c r="Z54" s="6"/>
      <c r="AA54" s="6"/>
      <c r="AB54" s="6"/>
      <c r="AC54" s="6"/>
    </row>
    <row r="55" spans="2:29" x14ac:dyDescent="0.2">
      <c r="B55" s="6"/>
      <c r="E55" s="6"/>
      <c r="F55" s="6"/>
      <c r="G55" s="6"/>
      <c r="H55" s="6"/>
      <c r="W55" s="6"/>
      <c r="Z55" s="6"/>
      <c r="AA55" s="6"/>
      <c r="AB55" s="6"/>
      <c r="AC55" s="6"/>
    </row>
    <row r="56" spans="2:29" x14ac:dyDescent="0.2">
      <c r="B56" s="6"/>
      <c r="E56" s="6"/>
      <c r="F56" s="6"/>
      <c r="G56" s="6"/>
      <c r="H56" s="6"/>
      <c r="W56" s="6"/>
      <c r="Z56" s="6"/>
      <c r="AA56" s="6"/>
      <c r="AB56" s="6"/>
      <c r="AC56" s="6"/>
    </row>
    <row r="57" spans="2:29" x14ac:dyDescent="0.2">
      <c r="B57" s="6"/>
      <c r="E57" s="6"/>
      <c r="F57" s="6"/>
      <c r="G57" s="6"/>
      <c r="H57" s="6"/>
      <c r="W57" s="6"/>
      <c r="Z57" s="6"/>
      <c r="AA57" s="6"/>
      <c r="AB57" s="6"/>
      <c r="AC57" s="6"/>
    </row>
    <row r="58" spans="2:29" x14ac:dyDescent="0.2">
      <c r="B58" s="6"/>
      <c r="E58" s="6"/>
      <c r="F58" s="6"/>
      <c r="G58" s="6"/>
      <c r="H58" s="6"/>
      <c r="W58" s="6"/>
      <c r="Z58" s="6"/>
      <c r="AA58" s="6"/>
      <c r="AB58" s="6"/>
      <c r="AC58" s="6"/>
    </row>
    <row r="59" spans="2:29" x14ac:dyDescent="0.2">
      <c r="B59" s="6"/>
      <c r="E59" s="6"/>
      <c r="F59" s="6"/>
      <c r="G59" s="6"/>
      <c r="H59" s="6"/>
      <c r="W59" s="6"/>
      <c r="Z59" s="6"/>
      <c r="AA59" s="6"/>
      <c r="AB59" s="6"/>
      <c r="AC59" s="6"/>
    </row>
    <row r="60" spans="2:29" x14ac:dyDescent="0.2">
      <c r="B60" s="6"/>
      <c r="E60" s="6"/>
      <c r="F60" s="6"/>
      <c r="G60" s="6"/>
      <c r="H60" s="6"/>
      <c r="W60" s="6"/>
      <c r="Z60" s="6"/>
      <c r="AA60" s="6"/>
      <c r="AB60" s="6"/>
      <c r="AC60" s="6"/>
    </row>
    <row r="61" spans="2:29" x14ac:dyDescent="0.2">
      <c r="B61" s="6"/>
      <c r="E61" s="6"/>
      <c r="F61" s="6"/>
      <c r="G61" s="6"/>
      <c r="H61" s="6"/>
      <c r="W61" s="6"/>
      <c r="Z61" s="6"/>
      <c r="AA61" s="6"/>
      <c r="AB61" s="6"/>
      <c r="AC61" s="6"/>
    </row>
    <row r="62" spans="2:29" x14ac:dyDescent="0.2">
      <c r="B62" s="6"/>
      <c r="E62" s="6"/>
      <c r="F62" s="6"/>
      <c r="G62" s="6"/>
      <c r="H62" s="6"/>
      <c r="W62" s="6"/>
      <c r="Z62" s="6"/>
      <c r="AA62" s="6"/>
      <c r="AB62" s="6"/>
      <c r="AC62" s="6"/>
    </row>
    <row r="63" spans="2:29" x14ac:dyDescent="0.2">
      <c r="B63" s="6"/>
      <c r="E63" s="6"/>
      <c r="F63" s="6"/>
      <c r="G63" s="6"/>
      <c r="H63" s="6"/>
      <c r="W63" s="6"/>
      <c r="Z63" s="6"/>
      <c r="AA63" s="6"/>
      <c r="AB63" s="6"/>
      <c r="AC63" s="6"/>
    </row>
    <row r="64" spans="2:29" x14ac:dyDescent="0.2">
      <c r="B64" s="6"/>
      <c r="E64" s="6"/>
      <c r="F64" s="6"/>
      <c r="G64" s="6"/>
      <c r="H64" s="6"/>
      <c r="W64" s="6"/>
      <c r="Z64" s="6"/>
      <c r="AA64" s="6"/>
      <c r="AB64" s="6"/>
      <c r="AC64" s="6"/>
    </row>
    <row r="65" spans="2:29" x14ac:dyDescent="0.2">
      <c r="B65" s="6"/>
      <c r="E65" s="6"/>
      <c r="F65" s="6"/>
      <c r="G65" s="6"/>
      <c r="H65" s="6"/>
      <c r="W65" s="6"/>
      <c r="Z65" s="6"/>
      <c r="AA65" s="6"/>
      <c r="AB65" s="6"/>
      <c r="AC65" s="6"/>
    </row>
    <row r="66" spans="2:29" x14ac:dyDescent="0.2">
      <c r="B66" s="6"/>
      <c r="E66" s="6"/>
      <c r="F66" s="6"/>
      <c r="G66" s="6"/>
      <c r="H66" s="6"/>
      <c r="W66" s="6"/>
      <c r="Z66" s="6"/>
      <c r="AA66" s="6"/>
      <c r="AB66" s="6"/>
      <c r="AC66" s="6"/>
    </row>
    <row r="67" spans="2:29" x14ac:dyDescent="0.2">
      <c r="B67" s="6"/>
      <c r="E67" s="6"/>
      <c r="F67" s="6"/>
      <c r="G67" s="6"/>
      <c r="H67" s="6"/>
      <c r="W67" s="6"/>
      <c r="Z67" s="6"/>
      <c r="AA67" s="6"/>
      <c r="AB67" s="6"/>
      <c r="AC67" s="6"/>
    </row>
    <row r="68" spans="2:29" x14ac:dyDescent="0.2">
      <c r="B68" s="6"/>
      <c r="E68" s="6"/>
      <c r="F68" s="6"/>
      <c r="G68" s="6"/>
      <c r="H68" s="6"/>
      <c r="W68" s="6"/>
      <c r="Z68" s="6"/>
      <c r="AA68" s="6"/>
      <c r="AB68" s="6"/>
      <c r="AC68" s="6"/>
    </row>
    <row r="69" spans="2:29" x14ac:dyDescent="0.2">
      <c r="B69" s="6"/>
      <c r="E69" s="6"/>
      <c r="F69" s="6"/>
      <c r="G69" s="6"/>
      <c r="H69" s="6"/>
      <c r="W69" s="6"/>
      <c r="Z69" s="6"/>
      <c r="AA69" s="6"/>
      <c r="AB69" s="6"/>
      <c r="AC69" s="6"/>
    </row>
    <row r="70" spans="2:29" x14ac:dyDescent="0.2">
      <c r="B70" s="6"/>
      <c r="E70" s="6"/>
      <c r="F70" s="6"/>
      <c r="G70" s="6"/>
      <c r="H70" s="6"/>
      <c r="W70" s="6"/>
      <c r="Z70" s="6"/>
      <c r="AA70" s="6"/>
      <c r="AB70" s="6"/>
      <c r="AC70" s="6"/>
    </row>
    <row r="71" spans="2:29" x14ac:dyDescent="0.2">
      <c r="B71" s="6"/>
      <c r="E71" s="6"/>
      <c r="F71" s="6"/>
      <c r="G71" s="6"/>
      <c r="H71" s="6"/>
      <c r="W71" s="6"/>
      <c r="Z71" s="6"/>
      <c r="AA71" s="6"/>
      <c r="AB71" s="6"/>
      <c r="AC71" s="6"/>
    </row>
    <row r="72" spans="2:29" x14ac:dyDescent="0.2">
      <c r="B72" s="6"/>
      <c r="E72" s="6"/>
      <c r="F72" s="6"/>
      <c r="G72" s="6"/>
      <c r="H72" s="6"/>
      <c r="W72" s="6"/>
      <c r="Z72" s="6"/>
      <c r="AA72" s="6"/>
      <c r="AB72" s="6"/>
      <c r="AC72" s="6"/>
    </row>
    <row r="73" spans="2:29" x14ac:dyDescent="0.2">
      <c r="B73" s="6"/>
      <c r="E73" s="6"/>
      <c r="F73" s="6"/>
      <c r="G73" s="6"/>
      <c r="H73" s="6"/>
      <c r="W73" s="6"/>
      <c r="Z73" s="6"/>
      <c r="AA73" s="6"/>
      <c r="AB73" s="6"/>
      <c r="AC73" s="6"/>
    </row>
    <row r="74" spans="2:29" x14ac:dyDescent="0.2">
      <c r="B74" s="6"/>
      <c r="E74" s="6"/>
      <c r="F74" s="6"/>
      <c r="G74" s="6"/>
      <c r="H74" s="6"/>
      <c r="W74" s="6"/>
      <c r="Z74" s="6"/>
      <c r="AA74" s="6"/>
      <c r="AB74" s="6"/>
      <c r="AC74" s="6"/>
    </row>
    <row r="75" spans="2:29" x14ac:dyDescent="0.2">
      <c r="B75" s="6"/>
      <c r="E75" s="6"/>
      <c r="F75" s="6"/>
      <c r="G75" s="6"/>
      <c r="H75" s="6"/>
      <c r="W75" s="6"/>
      <c r="Z75" s="6"/>
      <c r="AA75" s="6"/>
      <c r="AB75" s="6"/>
      <c r="AC75" s="6"/>
    </row>
    <row r="76" spans="2:29" x14ac:dyDescent="0.2">
      <c r="B76" s="6"/>
      <c r="E76" s="6"/>
      <c r="F76" s="6"/>
      <c r="G76" s="6"/>
      <c r="H76" s="6"/>
      <c r="W76" s="6"/>
      <c r="Z76" s="6"/>
      <c r="AA76" s="6"/>
      <c r="AB76" s="6"/>
      <c r="AC76" s="6"/>
    </row>
    <row r="77" spans="2:29" x14ac:dyDescent="0.2">
      <c r="B77" s="6"/>
      <c r="E77" s="6"/>
      <c r="F77" s="6"/>
      <c r="G77" s="6"/>
      <c r="H77" s="6"/>
      <c r="W77" s="6"/>
      <c r="Z77" s="6"/>
      <c r="AA77" s="6"/>
      <c r="AB77" s="6"/>
      <c r="AC77" s="6"/>
    </row>
    <row r="78" spans="2:29" x14ac:dyDescent="0.2">
      <c r="B78" s="6"/>
      <c r="E78" s="6"/>
      <c r="F78" s="6"/>
      <c r="G78" s="6"/>
      <c r="H78" s="6"/>
      <c r="W78" s="6"/>
      <c r="Z78" s="6"/>
      <c r="AA78" s="6"/>
      <c r="AB78" s="6"/>
      <c r="AC78" s="6"/>
    </row>
    <row r="79" spans="2:29" x14ac:dyDescent="0.2">
      <c r="B79" s="6"/>
      <c r="E79" s="6"/>
      <c r="F79" s="6"/>
      <c r="G79" s="6"/>
      <c r="H79" s="6"/>
      <c r="W79" s="6"/>
      <c r="Z79" s="6"/>
      <c r="AA79" s="6"/>
      <c r="AB79" s="6"/>
      <c r="AC79" s="6"/>
    </row>
    <row r="80" spans="2:29" x14ac:dyDescent="0.2">
      <c r="B80" s="6"/>
      <c r="E80" s="6"/>
      <c r="F80" s="6"/>
      <c r="G80" s="6"/>
      <c r="H80" s="6"/>
      <c r="W80" s="6"/>
      <c r="Z80" s="6"/>
      <c r="AA80" s="6"/>
      <c r="AB80" s="6"/>
      <c r="AC80" s="6"/>
    </row>
    <row r="81" spans="2:29" x14ac:dyDescent="0.2">
      <c r="B81" s="6"/>
      <c r="E81" s="6"/>
      <c r="F81" s="6"/>
      <c r="G81" s="6"/>
      <c r="H81" s="6"/>
      <c r="W81" s="6"/>
      <c r="Z81" s="6"/>
      <c r="AA81" s="6"/>
      <c r="AB81" s="6"/>
      <c r="AC81" s="6"/>
    </row>
    <row r="82" spans="2:29" x14ac:dyDescent="0.2">
      <c r="B82" s="6"/>
      <c r="E82" s="6"/>
      <c r="F82" s="6"/>
      <c r="G82" s="6"/>
      <c r="H82" s="6"/>
      <c r="W82" s="6"/>
      <c r="Z82" s="6"/>
      <c r="AA82" s="6"/>
      <c r="AB82" s="6"/>
      <c r="AC82" s="6"/>
    </row>
    <row r="83" spans="2:29" x14ac:dyDescent="0.2">
      <c r="B83" s="6"/>
      <c r="E83" s="6"/>
      <c r="F83" s="6"/>
      <c r="G83" s="6"/>
      <c r="H83" s="6"/>
      <c r="W83" s="6"/>
      <c r="Z83" s="6"/>
      <c r="AA83" s="6"/>
      <c r="AB83" s="6"/>
      <c r="AC83" s="6"/>
    </row>
    <row r="84" spans="2:29" x14ac:dyDescent="0.2">
      <c r="B84" s="6"/>
      <c r="E84" s="6"/>
      <c r="F84" s="6"/>
      <c r="G84" s="6"/>
      <c r="H84" s="6"/>
      <c r="W84" s="6"/>
      <c r="Z84" s="6"/>
      <c r="AA84" s="6"/>
      <c r="AB84" s="6"/>
      <c r="AC84" s="6"/>
    </row>
    <row r="85" spans="2:29" x14ac:dyDescent="0.2">
      <c r="B85" s="6"/>
      <c r="E85" s="6"/>
      <c r="F85" s="6"/>
      <c r="G85" s="6"/>
      <c r="H85" s="6"/>
      <c r="W85" s="6"/>
      <c r="Z85" s="6"/>
      <c r="AA85" s="6"/>
      <c r="AB85" s="6"/>
      <c r="AC85" s="6"/>
    </row>
    <row r="86" spans="2:29" x14ac:dyDescent="0.2">
      <c r="B86" s="6"/>
      <c r="E86" s="6"/>
      <c r="F86" s="6"/>
      <c r="G86" s="6"/>
      <c r="H86" s="6"/>
      <c r="W86" s="6"/>
      <c r="Z86" s="6"/>
      <c r="AA86" s="6"/>
      <c r="AB86" s="6"/>
      <c r="AC86" s="6"/>
    </row>
    <row r="87" spans="2:29" x14ac:dyDescent="0.2">
      <c r="B87" s="6"/>
      <c r="E87" s="6"/>
      <c r="F87" s="6"/>
      <c r="G87" s="6"/>
      <c r="H87" s="6"/>
      <c r="W87" s="6"/>
      <c r="Z87" s="6"/>
      <c r="AA87" s="6"/>
      <c r="AB87" s="6"/>
      <c r="AC87" s="6"/>
    </row>
    <row r="88" spans="2:29" x14ac:dyDescent="0.2">
      <c r="B88" s="6"/>
      <c r="E88" s="6"/>
      <c r="F88" s="6"/>
      <c r="G88" s="6"/>
      <c r="H88" s="6"/>
      <c r="W88" s="6"/>
      <c r="Z88" s="6"/>
      <c r="AA88" s="6"/>
      <c r="AB88" s="6"/>
      <c r="AC88" s="6"/>
    </row>
    <row r="89" spans="2:29" x14ac:dyDescent="0.2">
      <c r="B89" s="6"/>
      <c r="E89" s="6"/>
      <c r="F89" s="6"/>
      <c r="G89" s="6"/>
      <c r="H89" s="6"/>
      <c r="W89" s="6"/>
      <c r="Z89" s="6"/>
      <c r="AA89" s="6"/>
      <c r="AB89" s="6"/>
      <c r="AC89" s="6"/>
    </row>
    <row r="90" spans="2:29" x14ac:dyDescent="0.2">
      <c r="B90" s="6"/>
      <c r="E90" s="6"/>
      <c r="F90" s="6"/>
      <c r="G90" s="6"/>
      <c r="H90" s="6"/>
      <c r="W90" s="6"/>
      <c r="Z90" s="6"/>
      <c r="AA90" s="6"/>
      <c r="AB90" s="6"/>
      <c r="AC90" s="6"/>
    </row>
    <row r="91" spans="2:29" x14ac:dyDescent="0.2">
      <c r="B91" s="6"/>
      <c r="E91" s="6"/>
      <c r="F91" s="6"/>
      <c r="G91" s="6"/>
      <c r="H91" s="6"/>
      <c r="W91" s="6"/>
      <c r="Z91" s="6"/>
      <c r="AA91" s="6"/>
      <c r="AB91" s="6"/>
      <c r="AC91" s="6"/>
    </row>
    <row r="92" spans="2:29" x14ac:dyDescent="0.2">
      <c r="B92" s="6"/>
      <c r="E92" s="6"/>
      <c r="F92" s="6"/>
      <c r="G92" s="6"/>
      <c r="H92" s="6"/>
      <c r="W92" s="6"/>
      <c r="Z92" s="6"/>
      <c r="AA92" s="6"/>
      <c r="AB92" s="6"/>
      <c r="AC92" s="6"/>
    </row>
    <row r="93" spans="2:29" x14ac:dyDescent="0.2">
      <c r="B93" s="6"/>
      <c r="E93" s="6"/>
      <c r="F93" s="6"/>
      <c r="G93" s="6"/>
      <c r="H93" s="6"/>
      <c r="W93" s="6"/>
      <c r="Z93" s="6"/>
      <c r="AA93" s="6"/>
      <c r="AB93" s="6"/>
      <c r="AC93" s="6"/>
    </row>
    <row r="94" spans="2:29" x14ac:dyDescent="0.2">
      <c r="B94" s="6"/>
      <c r="E94" s="6"/>
      <c r="F94" s="6"/>
      <c r="G94" s="6"/>
      <c r="H94" s="6"/>
      <c r="W94" s="6"/>
      <c r="Z94" s="6"/>
      <c r="AA94" s="6"/>
      <c r="AB94" s="6"/>
      <c r="AC94" s="6"/>
    </row>
    <row r="95" spans="2:29" x14ac:dyDescent="0.2">
      <c r="B95" s="6"/>
      <c r="E95" s="6"/>
      <c r="F95" s="6"/>
      <c r="G95" s="6"/>
      <c r="H95" s="6"/>
      <c r="W95" s="6"/>
      <c r="Z95" s="6"/>
      <c r="AA95" s="6"/>
      <c r="AB95" s="6"/>
      <c r="AC95" s="6"/>
    </row>
    <row r="96" spans="2:29" x14ac:dyDescent="0.2">
      <c r="B96" s="6"/>
      <c r="E96" s="6"/>
      <c r="F96" s="6"/>
      <c r="G96" s="6"/>
      <c r="H96" s="6"/>
      <c r="W96" s="6"/>
      <c r="Z96" s="6"/>
      <c r="AA96" s="6"/>
      <c r="AB96" s="6"/>
      <c r="AC96" s="6"/>
    </row>
    <row r="97" spans="2:29" x14ac:dyDescent="0.2">
      <c r="B97" s="6"/>
      <c r="E97" s="6"/>
      <c r="F97" s="6"/>
      <c r="G97" s="6"/>
      <c r="H97" s="6"/>
      <c r="W97" s="6"/>
      <c r="Z97" s="6"/>
      <c r="AA97" s="6"/>
      <c r="AB97" s="6"/>
      <c r="AC97" s="6"/>
    </row>
    <row r="98" spans="2:29" x14ac:dyDescent="0.2">
      <c r="B98" s="6"/>
      <c r="E98" s="6"/>
      <c r="F98" s="6"/>
      <c r="G98" s="6"/>
      <c r="H98" s="6"/>
      <c r="W98" s="6"/>
      <c r="Z98" s="6"/>
      <c r="AA98" s="6"/>
      <c r="AB98" s="6"/>
      <c r="AC98" s="6"/>
    </row>
    <row r="99" spans="2:29" x14ac:dyDescent="0.2">
      <c r="B99" s="6"/>
      <c r="E99" s="6"/>
      <c r="F99" s="6"/>
      <c r="G99" s="6"/>
      <c r="H99" s="6"/>
      <c r="W99" s="6"/>
      <c r="Z99" s="6"/>
      <c r="AA99" s="6"/>
      <c r="AB99" s="6"/>
      <c r="AC99" s="6"/>
    </row>
    <row r="100" spans="2:29" x14ac:dyDescent="0.2">
      <c r="B100" s="6"/>
      <c r="E100" s="6"/>
      <c r="F100" s="6"/>
      <c r="G100" s="6"/>
      <c r="H100" s="6"/>
      <c r="W100" s="6"/>
      <c r="Z100" s="6"/>
      <c r="AA100" s="6"/>
      <c r="AB100" s="6"/>
      <c r="AC100" s="6"/>
    </row>
    <row r="101" spans="2:29" x14ac:dyDescent="0.2">
      <c r="B101" s="6"/>
      <c r="E101" s="6"/>
      <c r="F101" s="6"/>
      <c r="G101" s="6"/>
      <c r="H101" s="6"/>
      <c r="W101" s="6"/>
      <c r="Z101" s="6"/>
      <c r="AA101" s="6"/>
      <c r="AB101" s="6"/>
      <c r="AC101" s="6"/>
    </row>
    <row r="102" spans="2:29" x14ac:dyDescent="0.2">
      <c r="B102" s="6"/>
      <c r="E102" s="6"/>
      <c r="F102" s="6"/>
      <c r="G102" s="6"/>
      <c r="H102" s="6"/>
      <c r="W102" s="6"/>
      <c r="Z102" s="6"/>
      <c r="AA102" s="6"/>
      <c r="AB102" s="6"/>
      <c r="AC102" s="6"/>
    </row>
    <row r="103" spans="2:29" x14ac:dyDescent="0.2">
      <c r="B103" s="6"/>
      <c r="E103" s="6"/>
      <c r="F103" s="6"/>
      <c r="G103" s="6"/>
      <c r="H103" s="6"/>
      <c r="W103" s="6"/>
      <c r="Z103" s="6"/>
      <c r="AA103" s="6"/>
      <c r="AB103" s="6"/>
      <c r="AC103" s="6"/>
    </row>
    <row r="104" spans="2:29" x14ac:dyDescent="0.2">
      <c r="B104" s="6"/>
      <c r="E104" s="6"/>
      <c r="F104" s="6"/>
      <c r="G104" s="6"/>
      <c r="H104" s="6"/>
      <c r="W104" s="6"/>
      <c r="Z104" s="6"/>
      <c r="AA104" s="6"/>
      <c r="AB104" s="6"/>
      <c r="AC104" s="6"/>
    </row>
    <row r="105" spans="2:29" x14ac:dyDescent="0.2">
      <c r="B105" s="6"/>
      <c r="E105" s="6"/>
      <c r="F105" s="6"/>
      <c r="G105" s="6"/>
      <c r="H105" s="6"/>
      <c r="W105" s="6"/>
      <c r="Z105" s="6"/>
      <c r="AA105" s="6"/>
      <c r="AB105" s="6"/>
      <c r="AC105" s="6"/>
    </row>
    <row r="106" spans="2:29" x14ac:dyDescent="0.2">
      <c r="B106" s="6"/>
      <c r="E106" s="6"/>
      <c r="F106" s="6"/>
      <c r="G106" s="6"/>
      <c r="H106" s="6"/>
      <c r="W106" s="6"/>
      <c r="Z106" s="6"/>
      <c r="AA106" s="6"/>
      <c r="AB106" s="6"/>
      <c r="AC106" s="6"/>
    </row>
    <row r="107" spans="2:29" x14ac:dyDescent="0.2">
      <c r="B107" s="6"/>
      <c r="E107" s="6"/>
      <c r="F107" s="6"/>
      <c r="G107" s="6"/>
      <c r="H107" s="6"/>
      <c r="W107" s="6"/>
      <c r="Z107" s="6"/>
      <c r="AA107" s="6"/>
      <c r="AB107" s="6"/>
      <c r="AC107" s="6"/>
    </row>
    <row r="108" spans="2:29" x14ac:dyDescent="0.2">
      <c r="B108" s="6"/>
      <c r="E108" s="6"/>
      <c r="F108" s="6"/>
      <c r="G108" s="6"/>
      <c r="H108" s="6"/>
      <c r="W108" s="6"/>
      <c r="Z108" s="6"/>
      <c r="AA108" s="6"/>
      <c r="AB108" s="6"/>
      <c r="AC108" s="6"/>
    </row>
    <row r="109" spans="2:29" x14ac:dyDescent="0.2">
      <c r="B109" s="6"/>
      <c r="E109" s="6"/>
      <c r="F109" s="6"/>
      <c r="G109" s="6"/>
      <c r="H109" s="6"/>
      <c r="W109" s="6"/>
      <c r="Z109" s="6"/>
      <c r="AA109" s="6"/>
      <c r="AB109" s="6"/>
      <c r="AC109" s="6"/>
    </row>
    <row r="110" spans="2:29" x14ac:dyDescent="0.2">
      <c r="B110" s="6"/>
      <c r="E110" s="6"/>
      <c r="F110" s="6"/>
      <c r="G110" s="6"/>
      <c r="H110" s="6"/>
      <c r="W110" s="6"/>
      <c r="Z110" s="6"/>
      <c r="AA110" s="6"/>
      <c r="AB110" s="6"/>
      <c r="AC110" s="6"/>
    </row>
    <row r="111" spans="2:29" x14ac:dyDescent="0.2">
      <c r="B111" s="6"/>
      <c r="E111" s="6"/>
      <c r="F111" s="6"/>
      <c r="G111" s="6"/>
      <c r="H111" s="6"/>
      <c r="W111" s="6"/>
      <c r="Z111" s="6"/>
      <c r="AA111" s="6"/>
      <c r="AB111" s="6"/>
      <c r="AC111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H123"/>
  <sheetViews>
    <sheetView showGridLines="0" zoomScale="115" zoomScaleNormal="115" workbookViewId="0">
      <selection activeCell="R19" sqref="R19"/>
    </sheetView>
  </sheetViews>
  <sheetFormatPr defaultRowHeight="12.75" x14ac:dyDescent="0.2"/>
  <cols>
    <col min="1" max="1" width="10.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3.875" style="6" bestFit="1" customWidth="1"/>
    <col min="19" max="19" width="2.75" style="6" customWidth="1"/>
    <col min="20" max="20" width="9.125" style="6" customWidth="1"/>
    <col min="21" max="21" width="2.75" style="6" customWidth="1"/>
    <col min="22" max="22" width="10.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5.625" style="9" bestFit="1" customWidth="1"/>
    <col min="27" max="27" width="3.25" style="9" bestFit="1" customWidth="1"/>
    <col min="28" max="29" width="4.75" style="9" bestFit="1" customWidth="1"/>
    <col min="30" max="30" width="2.75" style="6" customWidth="1"/>
    <col min="31" max="31" width="3.125" style="6" bestFit="1" customWidth="1"/>
    <col min="32" max="32" width="4.75" style="6" bestFit="1" customWidth="1"/>
    <col min="33" max="33" width="4.125" style="6" bestFit="1" customWidth="1"/>
    <col min="34" max="34" width="3.875" style="6" bestFit="1" customWidth="1"/>
    <col min="35" max="35" width="2.75" style="6" customWidth="1"/>
    <col min="36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RESUMO!D18</f>
        <v>2</v>
      </c>
      <c r="L1" s="47" t="s">
        <v>23</v>
      </c>
      <c r="M1" s="23">
        <f>RESUMO!E18</f>
        <v>2</v>
      </c>
      <c r="O1" s="24" t="s">
        <v>24</v>
      </c>
      <c r="P1" s="25">
        <f>SUM(H:H)</f>
        <v>6.3280000000000003</v>
      </c>
      <c r="Q1" s="26" t="s">
        <v>41</v>
      </c>
      <c r="R1" s="27">
        <f>P1/h_por_dia</f>
        <v>0.79100000000000004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4.1585000000000001</v>
      </c>
      <c r="AG1" s="26" t="s">
        <v>41</v>
      </c>
      <c r="AH1" s="27">
        <f>AF1/h_por_dia</f>
        <v>0.51981250000000001</v>
      </c>
    </row>
    <row r="2" spans="1:34" x14ac:dyDescent="0.2">
      <c r="A2" s="1" t="s">
        <v>192</v>
      </c>
      <c r="B2" s="15"/>
      <c r="C2" s="2"/>
      <c r="E2" s="17"/>
      <c r="F2" s="17"/>
      <c r="G2" s="17"/>
      <c r="H2" s="17"/>
      <c r="V2" s="1" t="s">
        <v>192</v>
      </c>
      <c r="W2" s="15"/>
      <c r="X2" s="2"/>
      <c r="Z2" s="17"/>
      <c r="AA2" s="17"/>
      <c r="AB2" s="17"/>
      <c r="AC2" s="17"/>
    </row>
    <row r="3" spans="1:34" x14ac:dyDescent="0.2">
      <c r="A3" s="3" t="s">
        <v>22</v>
      </c>
      <c r="B3" s="11">
        <v>1</v>
      </c>
      <c r="C3" s="34">
        <v>10</v>
      </c>
      <c r="E3" s="18">
        <f>C3*B3</f>
        <v>10</v>
      </c>
      <c r="F3" s="12">
        <f>$K$1</f>
        <v>2</v>
      </c>
      <c r="G3" s="18">
        <f>E3/F3</f>
        <v>5</v>
      </c>
      <c r="H3" s="18">
        <f>LARGE(G3:G4,1)</f>
        <v>5</v>
      </c>
      <c r="V3" s="3" t="s">
        <v>22</v>
      </c>
      <c r="W3" s="11">
        <v>1</v>
      </c>
      <c r="X3" s="34">
        <v>6</v>
      </c>
      <c r="Z3" s="18">
        <f>X3*W3</f>
        <v>6</v>
      </c>
      <c r="AA3" s="12">
        <f>$K$1</f>
        <v>2</v>
      </c>
      <c r="AB3" s="18">
        <f>Z3/AA3</f>
        <v>3</v>
      </c>
      <c r="AC3" s="18">
        <f>LARGE(AB3:AB4,1)</f>
        <v>3</v>
      </c>
    </row>
    <row r="4" spans="1:34" x14ac:dyDescent="0.2">
      <c r="A4" s="3" t="s">
        <v>23</v>
      </c>
      <c r="B4" s="11">
        <v>1</v>
      </c>
      <c r="C4" s="34">
        <v>10</v>
      </c>
      <c r="E4" s="18">
        <f>C4*B4</f>
        <v>10</v>
      </c>
      <c r="F4" s="12">
        <f>$M$1</f>
        <v>2</v>
      </c>
      <c r="G4" s="18">
        <f>E4/F4</f>
        <v>5</v>
      </c>
      <c r="H4" s="18"/>
      <c r="V4" s="3" t="s">
        <v>23</v>
      </c>
      <c r="W4" s="11">
        <v>1</v>
      </c>
      <c r="X4" s="34">
        <v>6</v>
      </c>
      <c r="Z4" s="18">
        <f>X4*W4</f>
        <v>6</v>
      </c>
      <c r="AA4" s="12">
        <f>$M$1</f>
        <v>2</v>
      </c>
      <c r="AB4" s="18">
        <f>Z4/AA4</f>
        <v>3</v>
      </c>
      <c r="AC4" s="18"/>
    </row>
    <row r="5" spans="1:34" x14ac:dyDescent="0.2">
      <c r="A5" s="1" t="s">
        <v>193</v>
      </c>
      <c r="B5" s="15"/>
      <c r="C5" s="36"/>
      <c r="E5" s="17"/>
      <c r="F5" s="17"/>
      <c r="G5" s="17"/>
      <c r="H5" s="17"/>
      <c r="V5" s="1" t="s">
        <v>193</v>
      </c>
      <c r="W5" s="15"/>
      <c r="X5" s="36"/>
      <c r="Z5" s="17"/>
      <c r="AA5" s="17"/>
      <c r="AB5" s="17"/>
      <c r="AC5" s="17"/>
    </row>
    <row r="6" spans="1:34" x14ac:dyDescent="0.2">
      <c r="A6" s="3" t="s">
        <v>22</v>
      </c>
      <c r="B6" s="11">
        <v>0.36449999999999999</v>
      </c>
      <c r="C6" s="34">
        <v>2</v>
      </c>
      <c r="E6" s="18">
        <f>C6*B6</f>
        <v>0.72899999999999998</v>
      </c>
      <c r="F6" s="12">
        <f>$K$1</f>
        <v>2</v>
      </c>
      <c r="G6" s="18">
        <f>E6/F6</f>
        <v>0.36449999999999999</v>
      </c>
      <c r="H6" s="18">
        <f>LARGE(G6:G7,1)</f>
        <v>0.36449999999999999</v>
      </c>
      <c r="V6" s="3" t="s">
        <v>22</v>
      </c>
      <c r="W6" s="11">
        <v>0.36449999999999999</v>
      </c>
      <c r="X6" s="34">
        <v>0</v>
      </c>
      <c r="Z6" s="18">
        <f>X6*W6</f>
        <v>0</v>
      </c>
      <c r="AA6" s="12">
        <f>$K$1</f>
        <v>2</v>
      </c>
      <c r="AB6" s="18">
        <f>Z6/AA6</f>
        <v>0</v>
      </c>
      <c r="AC6" s="18">
        <f>LARGE(AB6:AB7,1)</f>
        <v>0</v>
      </c>
    </row>
    <row r="7" spans="1:34" x14ac:dyDescent="0.2">
      <c r="A7" s="3" t="s">
        <v>23</v>
      </c>
      <c r="B7" s="11">
        <v>0.15190000000000001</v>
      </c>
      <c r="C7" s="34">
        <v>2</v>
      </c>
      <c r="E7" s="18">
        <f>C7*B7</f>
        <v>0.30380000000000001</v>
      </c>
      <c r="F7" s="12">
        <f>$M$1</f>
        <v>2</v>
      </c>
      <c r="G7" s="18">
        <f>E7/F7</f>
        <v>0.15190000000000001</v>
      </c>
      <c r="H7" s="18"/>
      <c r="V7" s="3" t="s">
        <v>23</v>
      </c>
      <c r="W7" s="11">
        <v>0.15190000000000001</v>
      </c>
      <c r="X7" s="34">
        <v>0</v>
      </c>
      <c r="Z7" s="18">
        <f>X7*W7</f>
        <v>0</v>
      </c>
      <c r="AA7" s="12">
        <f>$M$1</f>
        <v>2</v>
      </c>
      <c r="AB7" s="18">
        <f>Z7/AA7</f>
        <v>0</v>
      </c>
      <c r="AC7" s="18"/>
    </row>
    <row r="8" spans="1:34" x14ac:dyDescent="0.2">
      <c r="A8" s="1" t="s">
        <v>194</v>
      </c>
      <c r="B8" s="15"/>
      <c r="C8" s="36"/>
      <c r="E8" s="17"/>
      <c r="F8" s="17"/>
      <c r="G8" s="17"/>
      <c r="H8" s="17"/>
      <c r="T8" s="9"/>
      <c r="V8" s="1" t="s">
        <v>194</v>
      </c>
      <c r="W8" s="15"/>
      <c r="X8" s="36"/>
      <c r="Z8" s="17"/>
      <c r="AA8" s="17"/>
      <c r="AB8" s="17"/>
      <c r="AC8" s="17"/>
    </row>
    <row r="9" spans="1:34" x14ac:dyDescent="0.2">
      <c r="A9" s="3" t="s">
        <v>22</v>
      </c>
      <c r="B9" s="11">
        <v>1.0660000000000001</v>
      </c>
      <c r="C9" s="34">
        <v>1</v>
      </c>
      <c r="E9" s="18">
        <f>C9*B9</f>
        <v>1.0660000000000001</v>
      </c>
      <c r="F9" s="12">
        <f>$K$1</f>
        <v>2</v>
      </c>
      <c r="G9" s="18">
        <f>E9/F9</f>
        <v>0.53300000000000003</v>
      </c>
      <c r="H9" s="18">
        <f>LARGE(G9:G10,1)</f>
        <v>0.53300000000000003</v>
      </c>
      <c r="T9" s="9"/>
      <c r="V9" s="3" t="s">
        <v>22</v>
      </c>
      <c r="W9" s="11">
        <v>1.0660000000000001</v>
      </c>
      <c r="X9" s="34">
        <v>1</v>
      </c>
      <c r="Z9" s="18">
        <f>X9*W9</f>
        <v>1.0660000000000001</v>
      </c>
      <c r="AA9" s="12">
        <f>$K$1</f>
        <v>2</v>
      </c>
      <c r="AB9" s="18">
        <f>Z9/AA9</f>
        <v>0.53300000000000003</v>
      </c>
      <c r="AC9" s="18">
        <f>LARGE(AB9:AB10,1)</f>
        <v>0.53300000000000003</v>
      </c>
    </row>
    <row r="10" spans="1:34" x14ac:dyDescent="0.2">
      <c r="A10" s="3" t="s">
        <v>23</v>
      </c>
      <c r="B10" s="11">
        <v>1.0660000000000001</v>
      </c>
      <c r="C10" s="34">
        <v>1</v>
      </c>
      <c r="E10" s="18">
        <f>C10*B10</f>
        <v>1.0660000000000001</v>
      </c>
      <c r="F10" s="12">
        <f>$M$1</f>
        <v>2</v>
      </c>
      <c r="G10" s="18">
        <f>E10/F10</f>
        <v>0.53300000000000003</v>
      </c>
      <c r="H10" s="18"/>
      <c r="V10" s="3" t="s">
        <v>23</v>
      </c>
      <c r="W10" s="11">
        <v>1.0660000000000001</v>
      </c>
      <c r="X10" s="34">
        <v>1</v>
      </c>
      <c r="Z10" s="18">
        <f>X10*W10</f>
        <v>1.0660000000000001</v>
      </c>
      <c r="AA10" s="12">
        <f>$M$1</f>
        <v>2</v>
      </c>
      <c r="AB10" s="18">
        <f>Z10/AA10</f>
        <v>0.53300000000000003</v>
      </c>
      <c r="AC10" s="18"/>
    </row>
    <row r="11" spans="1:34" x14ac:dyDescent="0.2">
      <c r="A11" s="1" t="s">
        <v>191</v>
      </c>
      <c r="B11" s="15"/>
      <c r="C11" s="36"/>
      <c r="E11" s="17"/>
      <c r="F11" s="17"/>
      <c r="G11" s="17"/>
      <c r="H11" s="17"/>
      <c r="J11" s="6"/>
      <c r="K11" s="6"/>
      <c r="L11" s="6"/>
      <c r="M11" s="6"/>
      <c r="R11" s="37"/>
      <c r="V11" s="1" t="s">
        <v>191</v>
      </c>
      <c r="W11" s="15"/>
      <c r="X11" s="36"/>
      <c r="Z11" s="17"/>
      <c r="AA11" s="17"/>
      <c r="AB11" s="17"/>
      <c r="AC11" s="17"/>
      <c r="AH11" s="37"/>
    </row>
    <row r="12" spans="1:34" x14ac:dyDescent="0.2">
      <c r="A12" s="3" t="s">
        <v>22</v>
      </c>
      <c r="B12" s="11">
        <v>0.2</v>
      </c>
      <c r="C12" s="33">
        <v>2.87</v>
      </c>
      <c r="E12" s="18">
        <f>C12*B12</f>
        <v>0.57400000000000007</v>
      </c>
      <c r="F12" s="12">
        <f>$K$1</f>
        <v>2</v>
      </c>
      <c r="G12" s="18">
        <f>E12/F12</f>
        <v>0.28700000000000003</v>
      </c>
      <c r="H12" s="18">
        <f>LARGE(G12:G13,1)</f>
        <v>0.43049999999999999</v>
      </c>
      <c r="J12" s="6"/>
      <c r="K12" s="6"/>
      <c r="L12" s="6"/>
      <c r="M12" s="6"/>
      <c r="V12" s="3" t="s">
        <v>22</v>
      </c>
      <c r="W12" s="11">
        <v>0.2</v>
      </c>
      <c r="X12" s="33">
        <v>4.17</v>
      </c>
      <c r="Z12" s="18">
        <f>X12*W12</f>
        <v>0.83400000000000007</v>
      </c>
      <c r="AA12" s="12">
        <f>$K$1</f>
        <v>2</v>
      </c>
      <c r="AB12" s="18">
        <f>Z12/AA12</f>
        <v>0.41700000000000004</v>
      </c>
      <c r="AC12" s="18">
        <f>LARGE(AB12:AB13,1)</f>
        <v>0.62549999999999994</v>
      </c>
    </row>
    <row r="13" spans="1:34" x14ac:dyDescent="0.2">
      <c r="A13" s="3" t="s">
        <v>23</v>
      </c>
      <c r="B13" s="11">
        <v>0.3</v>
      </c>
      <c r="C13" s="33">
        <v>2.87</v>
      </c>
      <c r="E13" s="18">
        <f>C13*B13</f>
        <v>0.86099999999999999</v>
      </c>
      <c r="F13" s="12">
        <f>$M$1</f>
        <v>2</v>
      </c>
      <c r="G13" s="18">
        <f>E13/F13</f>
        <v>0.43049999999999999</v>
      </c>
      <c r="H13" s="18"/>
      <c r="J13" s="6"/>
      <c r="K13" s="6"/>
      <c r="L13" s="6"/>
      <c r="M13" s="6"/>
      <c r="V13" s="3" t="s">
        <v>23</v>
      </c>
      <c r="W13" s="11">
        <v>0.3</v>
      </c>
      <c r="X13" s="33">
        <v>4.17</v>
      </c>
      <c r="Z13" s="18">
        <f>X13*W13</f>
        <v>1.2509999999999999</v>
      </c>
      <c r="AA13" s="12">
        <f>$M$1</f>
        <v>2</v>
      </c>
      <c r="AB13" s="18">
        <f>Z13/AA13</f>
        <v>0.62549999999999994</v>
      </c>
      <c r="AC13" s="18"/>
    </row>
    <row r="14" spans="1:34" ht="14.25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V14"/>
      <c r="W14"/>
      <c r="X14"/>
      <c r="Y14"/>
      <c r="Z14"/>
      <c r="AA14"/>
      <c r="AB14"/>
      <c r="AC14"/>
      <c r="AD14"/>
      <c r="AE14"/>
      <c r="AF14"/>
      <c r="AG14"/>
    </row>
    <row r="15" spans="1:34" ht="14.25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V15"/>
      <c r="W15"/>
      <c r="X15"/>
      <c r="Y15"/>
      <c r="Z15"/>
      <c r="AA15"/>
      <c r="AB15"/>
      <c r="AC15"/>
      <c r="AD15"/>
      <c r="AE15"/>
      <c r="AF15"/>
      <c r="AG15"/>
    </row>
    <row r="16" spans="1:34" ht="14.25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V16"/>
      <c r="W16"/>
      <c r="X16"/>
      <c r="Y16"/>
      <c r="Z16"/>
      <c r="AA16"/>
      <c r="AB16"/>
      <c r="AC16"/>
      <c r="AD16"/>
      <c r="AE16"/>
      <c r="AF16"/>
      <c r="AG16"/>
    </row>
    <row r="17" spans="1:33" ht="14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V17"/>
      <c r="W17"/>
      <c r="X17"/>
      <c r="Y17"/>
      <c r="Z17"/>
      <c r="AA17"/>
      <c r="AB17"/>
      <c r="AC17"/>
      <c r="AD17"/>
      <c r="AE17"/>
      <c r="AF17"/>
      <c r="AG17"/>
    </row>
    <row r="18" spans="1:33" ht="14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V18"/>
      <c r="W18"/>
      <c r="X18"/>
      <c r="Y18"/>
      <c r="Z18"/>
      <c r="AA18"/>
      <c r="AB18"/>
      <c r="AC18"/>
      <c r="AD18"/>
      <c r="AE18"/>
      <c r="AF18"/>
      <c r="AG18"/>
    </row>
    <row r="19" spans="1:33" ht="14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V19"/>
      <c r="W19"/>
      <c r="X19"/>
      <c r="Y19"/>
      <c r="Z19"/>
      <c r="AA19"/>
      <c r="AB19"/>
      <c r="AC19"/>
      <c r="AD19"/>
      <c r="AE19"/>
      <c r="AF19"/>
      <c r="AG19"/>
    </row>
    <row r="20" spans="1:33" ht="14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V20"/>
      <c r="W20"/>
      <c r="X20"/>
      <c r="Y20"/>
      <c r="Z20"/>
      <c r="AA20"/>
      <c r="AB20"/>
      <c r="AC20"/>
      <c r="AD20"/>
      <c r="AE20"/>
      <c r="AF20"/>
      <c r="AG20"/>
    </row>
    <row r="21" spans="1:33" ht="14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V21"/>
      <c r="W21"/>
      <c r="X21"/>
      <c r="Y21"/>
      <c r="Z21"/>
      <c r="AA21"/>
      <c r="AB21"/>
      <c r="AC21"/>
      <c r="AD21"/>
      <c r="AE21"/>
      <c r="AF21"/>
      <c r="AG21"/>
    </row>
    <row r="22" spans="1:33" ht="14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V22"/>
      <c r="W22"/>
      <c r="X22"/>
      <c r="Y22"/>
      <c r="Z22"/>
      <c r="AA22"/>
      <c r="AB22"/>
      <c r="AC22"/>
      <c r="AD22"/>
      <c r="AE22"/>
      <c r="AF22"/>
      <c r="AG22"/>
    </row>
    <row r="23" spans="1:33" ht="14.2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V23"/>
      <c r="W23"/>
      <c r="X23"/>
      <c r="Y23"/>
      <c r="Z23"/>
      <c r="AA23"/>
      <c r="AB23"/>
      <c r="AC23"/>
      <c r="AD23"/>
      <c r="AE23"/>
      <c r="AF23"/>
      <c r="AG23"/>
    </row>
    <row r="24" spans="1:33" ht="14.2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V24"/>
      <c r="W24"/>
      <c r="X24"/>
      <c r="Y24"/>
      <c r="Z24"/>
      <c r="AA24"/>
      <c r="AB24"/>
      <c r="AC24"/>
      <c r="AD24"/>
      <c r="AE24"/>
      <c r="AF24"/>
      <c r="AG24"/>
    </row>
    <row r="25" spans="1:33" ht="14.2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V25"/>
      <c r="W25"/>
      <c r="X25"/>
      <c r="Y25"/>
      <c r="Z25"/>
      <c r="AA25"/>
      <c r="AB25"/>
      <c r="AC25"/>
      <c r="AD25"/>
      <c r="AE25"/>
      <c r="AF25"/>
      <c r="AG25"/>
    </row>
    <row r="26" spans="1:33" ht="14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V26"/>
      <c r="W26"/>
      <c r="X26"/>
      <c r="Y26"/>
      <c r="Z26"/>
      <c r="AA26"/>
      <c r="AB26"/>
      <c r="AC26"/>
      <c r="AD26"/>
      <c r="AE26"/>
      <c r="AF26"/>
      <c r="AG26"/>
    </row>
    <row r="27" spans="1:33" x14ac:dyDescent="0.2">
      <c r="B27" s="6"/>
      <c r="E27" s="6"/>
      <c r="F27" s="6"/>
      <c r="G27" s="6"/>
      <c r="H27" s="6"/>
      <c r="W27" s="6"/>
      <c r="Z27" s="6"/>
      <c r="AA27" s="6"/>
      <c r="AB27" s="6"/>
      <c r="AC27" s="6"/>
    </row>
    <row r="28" spans="1:33" x14ac:dyDescent="0.2">
      <c r="B28" s="6"/>
      <c r="E28" s="6"/>
      <c r="F28" s="6"/>
      <c r="G28" s="6"/>
      <c r="H28" s="6"/>
      <c r="W28" s="6"/>
      <c r="Z28" s="6"/>
      <c r="AA28" s="6"/>
      <c r="AB28" s="6"/>
      <c r="AC28" s="6"/>
    </row>
    <row r="29" spans="1:33" x14ac:dyDescent="0.2">
      <c r="B29" s="6"/>
      <c r="F29" s="6"/>
      <c r="G29" s="6"/>
      <c r="H29" s="6"/>
      <c r="W29" s="6"/>
      <c r="AA29" s="6"/>
      <c r="AB29" s="6"/>
      <c r="AC29" s="6"/>
    </row>
    <row r="30" spans="1:33" x14ac:dyDescent="0.2">
      <c r="B30" s="6"/>
      <c r="F30" s="6"/>
      <c r="G30" s="6"/>
      <c r="H30" s="6"/>
      <c r="W30" s="6"/>
      <c r="AA30" s="6"/>
      <c r="AB30" s="6"/>
      <c r="AC30" s="6"/>
    </row>
    <row r="31" spans="1:33" x14ac:dyDescent="0.2">
      <c r="B31" s="6"/>
      <c r="F31" s="6"/>
      <c r="G31" s="6"/>
      <c r="H31" s="6"/>
      <c r="J31" s="6"/>
      <c r="K31" s="6"/>
      <c r="L31" s="6"/>
      <c r="M31" s="6"/>
      <c r="W31" s="6"/>
      <c r="AA31" s="6"/>
      <c r="AB31" s="6"/>
      <c r="AC31" s="6"/>
    </row>
    <row r="32" spans="1:33" x14ac:dyDescent="0.2">
      <c r="F32" s="6"/>
      <c r="G32" s="6"/>
      <c r="H32" s="6"/>
      <c r="J32" s="6"/>
      <c r="K32" s="6"/>
      <c r="L32" s="6"/>
      <c r="M32" s="6"/>
      <c r="AA32" s="6"/>
      <c r="AB32" s="6"/>
      <c r="AC32" s="6"/>
    </row>
    <row r="33" spans="2:29" x14ac:dyDescent="0.2">
      <c r="F33" s="6"/>
      <c r="G33" s="6"/>
      <c r="H33" s="6"/>
      <c r="J33" s="6"/>
      <c r="K33" s="6"/>
      <c r="L33" s="6"/>
      <c r="M33" s="6"/>
      <c r="AA33" s="6"/>
      <c r="AB33" s="6"/>
      <c r="AC33" s="6"/>
    </row>
    <row r="34" spans="2:29" x14ac:dyDescent="0.2">
      <c r="F34" s="6"/>
      <c r="G34" s="6"/>
      <c r="H34" s="6"/>
      <c r="J34" s="6"/>
      <c r="K34" s="6"/>
      <c r="L34" s="6"/>
      <c r="M34" s="6"/>
      <c r="AA34" s="6"/>
      <c r="AB34" s="6"/>
      <c r="AC34" s="6"/>
    </row>
    <row r="35" spans="2:29" x14ac:dyDescent="0.2">
      <c r="F35" s="6"/>
      <c r="G35" s="6"/>
      <c r="H35" s="6"/>
      <c r="J35" s="6"/>
      <c r="K35" s="6"/>
      <c r="L35" s="6"/>
      <c r="M35" s="6"/>
      <c r="AA35" s="6"/>
      <c r="AB35" s="6"/>
      <c r="AC35" s="6"/>
    </row>
    <row r="36" spans="2:29" x14ac:dyDescent="0.2">
      <c r="F36" s="6"/>
      <c r="G36" s="6"/>
      <c r="H36" s="6"/>
      <c r="J36" s="6"/>
      <c r="K36" s="6"/>
      <c r="L36" s="6"/>
      <c r="M36" s="6"/>
      <c r="AA36" s="6"/>
      <c r="AB36" s="6"/>
      <c r="AC36" s="6"/>
    </row>
    <row r="37" spans="2:29" x14ac:dyDescent="0.2">
      <c r="F37" s="6"/>
      <c r="G37" s="6"/>
      <c r="H37" s="6"/>
      <c r="J37" s="6"/>
      <c r="K37" s="6"/>
      <c r="L37" s="6"/>
      <c r="M37" s="6"/>
      <c r="AA37" s="6"/>
      <c r="AB37" s="6"/>
      <c r="AC37" s="6"/>
    </row>
    <row r="38" spans="2:29" x14ac:dyDescent="0.2">
      <c r="F38" s="6"/>
      <c r="G38" s="6"/>
      <c r="H38" s="6"/>
      <c r="J38" s="6"/>
      <c r="K38" s="6"/>
      <c r="L38" s="6"/>
      <c r="M38" s="6"/>
      <c r="AA38" s="6"/>
      <c r="AB38" s="6"/>
      <c r="AC38" s="6"/>
    </row>
    <row r="39" spans="2:29" x14ac:dyDescent="0.2">
      <c r="F39" s="6"/>
      <c r="G39" s="6"/>
      <c r="H39" s="6"/>
      <c r="J39" s="6"/>
      <c r="K39" s="6"/>
      <c r="L39" s="6"/>
      <c r="M39" s="6"/>
      <c r="AA39" s="6"/>
      <c r="AB39" s="6"/>
      <c r="AC39" s="6"/>
    </row>
    <row r="40" spans="2:29" x14ac:dyDescent="0.2">
      <c r="F40" s="6"/>
      <c r="G40" s="6"/>
      <c r="H40" s="6"/>
      <c r="J40" s="6"/>
      <c r="K40" s="6"/>
      <c r="L40" s="6"/>
      <c r="M40" s="6"/>
      <c r="AA40" s="6"/>
      <c r="AB40" s="6"/>
      <c r="AC40" s="6"/>
    </row>
    <row r="41" spans="2:29" x14ac:dyDescent="0.2">
      <c r="F41" s="6"/>
      <c r="G41" s="6"/>
      <c r="H41" s="6"/>
      <c r="J41" s="6"/>
      <c r="K41" s="6"/>
      <c r="L41" s="6"/>
      <c r="M41" s="6"/>
      <c r="AA41" s="6"/>
      <c r="AB41" s="6"/>
      <c r="AC41" s="6"/>
    </row>
    <row r="42" spans="2:29" x14ac:dyDescent="0.2">
      <c r="F42" s="6"/>
      <c r="G42" s="6"/>
      <c r="H42" s="6"/>
      <c r="J42" s="6"/>
      <c r="K42" s="6"/>
      <c r="L42" s="6"/>
      <c r="M42" s="6"/>
      <c r="AA42" s="6"/>
      <c r="AB42" s="6"/>
      <c r="AC42" s="6"/>
    </row>
    <row r="43" spans="2:29" x14ac:dyDescent="0.2">
      <c r="F43" s="6"/>
      <c r="G43" s="6"/>
      <c r="H43" s="6"/>
      <c r="J43" s="6"/>
      <c r="K43" s="6"/>
      <c r="L43" s="6"/>
      <c r="M43" s="6"/>
      <c r="AA43" s="6"/>
      <c r="AB43" s="6"/>
      <c r="AC43" s="6"/>
    </row>
    <row r="44" spans="2:29" x14ac:dyDescent="0.2">
      <c r="F44" s="6"/>
      <c r="G44" s="6"/>
      <c r="H44" s="6"/>
      <c r="J44" s="6"/>
      <c r="K44" s="6"/>
      <c r="L44" s="6"/>
      <c r="M44" s="6"/>
      <c r="AA44" s="6"/>
      <c r="AB44" s="6"/>
      <c r="AC44" s="6"/>
    </row>
    <row r="45" spans="2:29" x14ac:dyDescent="0.2">
      <c r="F45" s="6"/>
      <c r="G45" s="6"/>
      <c r="H45" s="6"/>
      <c r="J45" s="6"/>
      <c r="K45" s="6"/>
      <c r="L45" s="6"/>
      <c r="M45" s="6"/>
      <c r="AA45" s="6"/>
      <c r="AB45" s="6"/>
      <c r="AC45" s="6"/>
    </row>
    <row r="46" spans="2:29" x14ac:dyDescent="0.2">
      <c r="F46" s="6"/>
      <c r="G46" s="6"/>
      <c r="H46" s="6"/>
      <c r="J46" s="6"/>
      <c r="K46" s="6"/>
      <c r="L46" s="6"/>
      <c r="M46" s="6"/>
      <c r="AA46" s="6"/>
      <c r="AB46" s="6"/>
      <c r="AC46" s="6"/>
    </row>
    <row r="47" spans="2:29" x14ac:dyDescent="0.2">
      <c r="B47" s="6"/>
      <c r="E47" s="6"/>
      <c r="F47" s="6"/>
      <c r="G47" s="6"/>
      <c r="H47" s="6"/>
      <c r="J47" s="6"/>
      <c r="K47" s="6"/>
      <c r="L47" s="6"/>
      <c r="M47" s="6"/>
      <c r="W47" s="6"/>
      <c r="Z47" s="6"/>
      <c r="AA47" s="6"/>
      <c r="AB47" s="6"/>
      <c r="AC47" s="6"/>
    </row>
    <row r="48" spans="2:29" x14ac:dyDescent="0.2">
      <c r="B48" s="6"/>
      <c r="E48" s="6"/>
      <c r="F48" s="6"/>
      <c r="G48" s="6"/>
      <c r="H48" s="6"/>
      <c r="J48" s="6"/>
      <c r="K48" s="6"/>
      <c r="L48" s="6"/>
      <c r="M48" s="6"/>
      <c r="W48" s="6"/>
      <c r="Z48" s="6"/>
      <c r="AA48" s="6"/>
      <c r="AB48" s="6"/>
      <c r="AC48" s="6"/>
    </row>
    <row r="49" spans="2:29" x14ac:dyDescent="0.2">
      <c r="B49" s="6"/>
      <c r="E49" s="6"/>
      <c r="F49" s="6"/>
      <c r="G49" s="6"/>
      <c r="H49" s="6"/>
      <c r="J49" s="6"/>
      <c r="K49" s="6"/>
      <c r="L49" s="6"/>
      <c r="M49" s="6"/>
      <c r="W49" s="6"/>
      <c r="Z49" s="6"/>
      <c r="AA49" s="6"/>
      <c r="AB49" s="6"/>
      <c r="AC49" s="6"/>
    </row>
    <row r="50" spans="2:29" x14ac:dyDescent="0.2">
      <c r="B50" s="6"/>
      <c r="E50" s="6"/>
      <c r="F50" s="6"/>
      <c r="G50" s="6"/>
      <c r="H50" s="6"/>
      <c r="J50" s="6"/>
      <c r="K50" s="6"/>
      <c r="L50" s="6"/>
      <c r="M50" s="6"/>
      <c r="W50" s="6"/>
      <c r="Z50" s="6"/>
      <c r="AA50" s="6"/>
      <c r="AB50" s="6"/>
      <c r="AC50" s="6"/>
    </row>
    <row r="51" spans="2:29" x14ac:dyDescent="0.2">
      <c r="B51" s="6"/>
      <c r="E51" s="6"/>
      <c r="F51" s="6"/>
      <c r="G51" s="6"/>
      <c r="H51" s="6"/>
      <c r="J51" s="6"/>
      <c r="K51" s="6"/>
      <c r="L51" s="6"/>
      <c r="M51" s="6"/>
      <c r="W51" s="6"/>
      <c r="Z51" s="6"/>
      <c r="AA51" s="6"/>
      <c r="AB51" s="6"/>
      <c r="AC51" s="6"/>
    </row>
    <row r="52" spans="2:29" x14ac:dyDescent="0.2">
      <c r="B52" s="6"/>
      <c r="E52" s="6"/>
      <c r="F52" s="6"/>
      <c r="G52" s="6"/>
      <c r="H52" s="6"/>
      <c r="W52" s="6"/>
      <c r="Z52" s="6"/>
      <c r="AA52" s="6"/>
      <c r="AB52" s="6"/>
      <c r="AC52" s="6"/>
    </row>
    <row r="53" spans="2:29" x14ac:dyDescent="0.2">
      <c r="B53" s="6"/>
      <c r="E53" s="6"/>
      <c r="F53" s="6"/>
      <c r="G53" s="6"/>
      <c r="H53" s="6"/>
      <c r="W53" s="6"/>
      <c r="Z53" s="6"/>
      <c r="AA53" s="6"/>
      <c r="AB53" s="6"/>
      <c r="AC53" s="6"/>
    </row>
    <row r="54" spans="2:29" x14ac:dyDescent="0.2">
      <c r="B54" s="6"/>
      <c r="E54" s="6"/>
      <c r="F54" s="6"/>
      <c r="G54" s="6"/>
      <c r="H54" s="6"/>
      <c r="W54" s="6"/>
      <c r="Z54" s="6"/>
      <c r="AA54" s="6"/>
      <c r="AB54" s="6"/>
      <c r="AC54" s="6"/>
    </row>
    <row r="55" spans="2:29" x14ac:dyDescent="0.2">
      <c r="B55" s="6"/>
      <c r="E55" s="6"/>
      <c r="F55" s="6"/>
      <c r="G55" s="6"/>
      <c r="H55" s="6"/>
      <c r="W55" s="6"/>
      <c r="Z55" s="6"/>
      <c r="AA55" s="6"/>
      <c r="AB55" s="6"/>
      <c r="AC55" s="6"/>
    </row>
    <row r="56" spans="2:29" x14ac:dyDescent="0.2">
      <c r="B56" s="6"/>
      <c r="E56" s="6"/>
      <c r="F56" s="6"/>
      <c r="G56" s="6"/>
      <c r="H56" s="6"/>
      <c r="W56" s="6"/>
      <c r="Z56" s="6"/>
      <c r="AA56" s="6"/>
      <c r="AB56" s="6"/>
      <c r="AC56" s="6"/>
    </row>
    <row r="57" spans="2:29" x14ac:dyDescent="0.2">
      <c r="B57" s="6"/>
      <c r="E57" s="6"/>
      <c r="F57" s="6"/>
      <c r="G57" s="6"/>
      <c r="H57" s="6"/>
      <c r="W57" s="6"/>
      <c r="Z57" s="6"/>
      <c r="AA57" s="6"/>
      <c r="AB57" s="6"/>
      <c r="AC57" s="6"/>
    </row>
    <row r="58" spans="2:29" x14ac:dyDescent="0.2">
      <c r="B58" s="6"/>
      <c r="E58" s="6"/>
      <c r="F58" s="6"/>
      <c r="G58" s="6"/>
      <c r="H58" s="6"/>
      <c r="W58" s="6"/>
      <c r="Z58" s="6"/>
      <c r="AA58" s="6"/>
      <c r="AB58" s="6"/>
      <c r="AC58" s="6"/>
    </row>
    <row r="59" spans="2:29" x14ac:dyDescent="0.2">
      <c r="B59" s="6"/>
      <c r="E59" s="6"/>
      <c r="F59" s="6"/>
      <c r="G59" s="6"/>
      <c r="H59" s="6"/>
      <c r="W59" s="6"/>
      <c r="Z59" s="6"/>
      <c r="AA59" s="6"/>
      <c r="AB59" s="6"/>
      <c r="AC59" s="6"/>
    </row>
    <row r="60" spans="2:29" x14ac:dyDescent="0.2">
      <c r="B60" s="6"/>
      <c r="E60" s="6"/>
      <c r="F60" s="6"/>
      <c r="G60" s="6"/>
      <c r="H60" s="6"/>
      <c r="W60" s="6"/>
      <c r="Z60" s="6"/>
      <c r="AA60" s="6"/>
      <c r="AB60" s="6"/>
      <c r="AC60" s="6"/>
    </row>
    <row r="61" spans="2:29" x14ac:dyDescent="0.2">
      <c r="B61" s="6"/>
      <c r="E61" s="6"/>
      <c r="F61" s="6"/>
      <c r="G61" s="6"/>
      <c r="H61" s="6"/>
      <c r="W61" s="6"/>
      <c r="Z61" s="6"/>
      <c r="AA61" s="6"/>
      <c r="AB61" s="6"/>
      <c r="AC61" s="6"/>
    </row>
    <row r="62" spans="2:29" x14ac:dyDescent="0.2">
      <c r="B62" s="6"/>
      <c r="E62" s="6"/>
      <c r="F62" s="6"/>
      <c r="G62" s="6"/>
      <c r="H62" s="6"/>
      <c r="W62" s="6"/>
      <c r="Z62" s="6"/>
      <c r="AA62" s="6"/>
      <c r="AB62" s="6"/>
      <c r="AC62" s="6"/>
    </row>
    <row r="63" spans="2:29" x14ac:dyDescent="0.2">
      <c r="B63" s="6"/>
      <c r="E63" s="6"/>
      <c r="F63" s="6"/>
      <c r="G63" s="6"/>
      <c r="H63" s="6"/>
      <c r="W63" s="6"/>
      <c r="Z63" s="6"/>
      <c r="AA63" s="6"/>
      <c r="AB63" s="6"/>
      <c r="AC63" s="6"/>
    </row>
    <row r="64" spans="2:29" x14ac:dyDescent="0.2">
      <c r="B64" s="6"/>
      <c r="E64" s="6"/>
      <c r="F64" s="6"/>
      <c r="G64" s="6"/>
      <c r="H64" s="6"/>
      <c r="W64" s="6"/>
      <c r="Z64" s="6"/>
      <c r="AA64" s="6"/>
      <c r="AB64" s="6"/>
      <c r="AC64" s="6"/>
    </row>
    <row r="65" spans="2:29" x14ac:dyDescent="0.2">
      <c r="B65" s="6"/>
      <c r="E65" s="6"/>
      <c r="F65" s="6"/>
      <c r="G65" s="6"/>
      <c r="H65" s="6"/>
      <c r="W65" s="6"/>
      <c r="Z65" s="6"/>
      <c r="AA65" s="6"/>
      <c r="AB65" s="6"/>
      <c r="AC65" s="6"/>
    </row>
    <row r="66" spans="2:29" x14ac:dyDescent="0.2">
      <c r="B66" s="6"/>
      <c r="E66" s="6"/>
      <c r="F66" s="6"/>
      <c r="G66" s="6"/>
      <c r="H66" s="6"/>
      <c r="W66" s="6"/>
      <c r="Z66" s="6"/>
      <c r="AA66" s="6"/>
      <c r="AB66" s="6"/>
      <c r="AC66" s="6"/>
    </row>
    <row r="67" spans="2:29" x14ac:dyDescent="0.2">
      <c r="B67" s="6"/>
      <c r="E67" s="6"/>
      <c r="F67" s="6"/>
      <c r="G67" s="6"/>
      <c r="H67" s="6"/>
      <c r="W67" s="6"/>
      <c r="Z67" s="6"/>
      <c r="AA67" s="6"/>
      <c r="AB67" s="6"/>
      <c r="AC67" s="6"/>
    </row>
    <row r="68" spans="2:29" x14ac:dyDescent="0.2">
      <c r="B68" s="6"/>
      <c r="E68" s="6"/>
      <c r="F68" s="6"/>
      <c r="G68" s="6"/>
      <c r="H68" s="6"/>
      <c r="W68" s="6"/>
      <c r="Z68" s="6"/>
      <c r="AA68" s="6"/>
      <c r="AB68" s="6"/>
      <c r="AC68" s="6"/>
    </row>
    <row r="69" spans="2:29" x14ac:dyDescent="0.2">
      <c r="B69" s="6"/>
      <c r="E69" s="6"/>
      <c r="F69" s="6"/>
      <c r="G69" s="6"/>
      <c r="H69" s="6"/>
      <c r="W69" s="6"/>
      <c r="Z69" s="6"/>
      <c r="AA69" s="6"/>
      <c r="AB69" s="6"/>
      <c r="AC69" s="6"/>
    </row>
    <row r="70" spans="2:29" x14ac:dyDescent="0.2">
      <c r="B70" s="6"/>
      <c r="E70" s="6"/>
      <c r="F70" s="6"/>
      <c r="G70" s="6"/>
      <c r="H70" s="6"/>
      <c r="W70" s="6"/>
      <c r="Z70" s="6"/>
      <c r="AA70" s="6"/>
      <c r="AB70" s="6"/>
      <c r="AC70" s="6"/>
    </row>
    <row r="71" spans="2:29" x14ac:dyDescent="0.2">
      <c r="B71" s="6"/>
      <c r="E71" s="6"/>
      <c r="F71" s="6"/>
      <c r="G71" s="6"/>
      <c r="H71" s="6"/>
      <c r="W71" s="6"/>
      <c r="Z71" s="6"/>
      <c r="AA71" s="6"/>
      <c r="AB71" s="6"/>
      <c r="AC71" s="6"/>
    </row>
    <row r="72" spans="2:29" x14ac:dyDescent="0.2">
      <c r="B72" s="6"/>
      <c r="E72" s="6"/>
      <c r="F72" s="6"/>
      <c r="G72" s="6"/>
      <c r="H72" s="6"/>
      <c r="W72" s="6"/>
      <c r="Z72" s="6"/>
      <c r="AA72" s="6"/>
      <c r="AB72" s="6"/>
      <c r="AC72" s="6"/>
    </row>
    <row r="73" spans="2:29" x14ac:dyDescent="0.2">
      <c r="B73" s="6"/>
      <c r="E73" s="6"/>
      <c r="F73" s="6"/>
      <c r="G73" s="6"/>
      <c r="H73" s="6"/>
      <c r="W73" s="6"/>
      <c r="Z73" s="6"/>
      <c r="AA73" s="6"/>
      <c r="AB73" s="6"/>
      <c r="AC73" s="6"/>
    </row>
    <row r="74" spans="2:29" x14ac:dyDescent="0.2">
      <c r="B74" s="6"/>
      <c r="E74" s="6"/>
      <c r="F74" s="6"/>
      <c r="G74" s="6"/>
      <c r="H74" s="6"/>
      <c r="W74" s="6"/>
      <c r="Z74" s="6"/>
      <c r="AA74" s="6"/>
      <c r="AB74" s="6"/>
      <c r="AC74" s="6"/>
    </row>
    <row r="75" spans="2:29" x14ac:dyDescent="0.2">
      <c r="B75" s="6"/>
      <c r="E75" s="6"/>
      <c r="F75" s="6"/>
      <c r="G75" s="6"/>
      <c r="H75" s="6"/>
      <c r="W75" s="6"/>
      <c r="Z75" s="6"/>
      <c r="AA75" s="6"/>
      <c r="AB75" s="6"/>
      <c r="AC75" s="6"/>
    </row>
    <row r="76" spans="2:29" x14ac:dyDescent="0.2">
      <c r="B76" s="6"/>
      <c r="E76" s="6"/>
      <c r="F76" s="6"/>
      <c r="G76" s="6"/>
      <c r="H76" s="6"/>
      <c r="W76" s="6"/>
      <c r="Z76" s="6"/>
      <c r="AA76" s="6"/>
      <c r="AB76" s="6"/>
      <c r="AC76" s="6"/>
    </row>
    <row r="77" spans="2:29" x14ac:dyDescent="0.2">
      <c r="B77" s="6"/>
      <c r="E77" s="6"/>
      <c r="F77" s="6"/>
      <c r="G77" s="6"/>
      <c r="H77" s="6"/>
      <c r="W77" s="6"/>
      <c r="Z77" s="6"/>
      <c r="AA77" s="6"/>
      <c r="AB77" s="6"/>
      <c r="AC77" s="6"/>
    </row>
    <row r="78" spans="2:29" x14ac:dyDescent="0.2">
      <c r="B78" s="6"/>
      <c r="E78" s="6"/>
      <c r="F78" s="6"/>
      <c r="G78" s="6"/>
      <c r="H78" s="6"/>
      <c r="W78" s="6"/>
      <c r="Z78" s="6"/>
      <c r="AA78" s="6"/>
      <c r="AB78" s="6"/>
      <c r="AC78" s="6"/>
    </row>
    <row r="79" spans="2:29" x14ac:dyDescent="0.2">
      <c r="B79" s="6"/>
      <c r="E79" s="6"/>
      <c r="F79" s="6"/>
      <c r="G79" s="6"/>
      <c r="H79" s="6"/>
      <c r="W79" s="6"/>
      <c r="Z79" s="6"/>
      <c r="AA79" s="6"/>
      <c r="AB79" s="6"/>
      <c r="AC79" s="6"/>
    </row>
    <row r="80" spans="2:29" x14ac:dyDescent="0.2">
      <c r="B80" s="6"/>
      <c r="E80" s="6"/>
      <c r="F80" s="6"/>
      <c r="G80" s="6"/>
      <c r="H80" s="6"/>
      <c r="W80" s="6"/>
      <c r="Z80" s="6"/>
      <c r="AA80" s="6"/>
      <c r="AB80" s="6"/>
      <c r="AC80" s="6"/>
    </row>
    <row r="81" spans="2:29" x14ac:dyDescent="0.2">
      <c r="B81" s="6"/>
      <c r="E81" s="6"/>
      <c r="F81" s="6"/>
      <c r="G81" s="6"/>
      <c r="H81" s="6"/>
      <c r="W81" s="6"/>
      <c r="Z81" s="6"/>
      <c r="AA81" s="6"/>
      <c r="AB81" s="6"/>
      <c r="AC81" s="6"/>
    </row>
    <row r="82" spans="2:29" x14ac:dyDescent="0.2">
      <c r="B82" s="6"/>
      <c r="E82" s="6"/>
      <c r="F82" s="6"/>
      <c r="G82" s="6"/>
      <c r="H82" s="6"/>
      <c r="W82" s="6"/>
      <c r="Z82" s="6"/>
      <c r="AA82" s="6"/>
      <c r="AB82" s="6"/>
      <c r="AC82" s="6"/>
    </row>
    <row r="83" spans="2:29" x14ac:dyDescent="0.2">
      <c r="B83" s="6"/>
      <c r="E83" s="6"/>
      <c r="F83" s="6"/>
      <c r="G83" s="6"/>
      <c r="H83" s="6"/>
      <c r="W83" s="6"/>
      <c r="Z83" s="6"/>
      <c r="AA83" s="6"/>
      <c r="AB83" s="6"/>
      <c r="AC83" s="6"/>
    </row>
    <row r="84" spans="2:29" x14ac:dyDescent="0.2">
      <c r="B84" s="6"/>
      <c r="E84" s="6"/>
      <c r="F84" s="6"/>
      <c r="G84" s="6"/>
      <c r="H84" s="6"/>
      <c r="W84" s="6"/>
      <c r="Z84" s="6"/>
      <c r="AA84" s="6"/>
      <c r="AB84" s="6"/>
      <c r="AC84" s="6"/>
    </row>
    <row r="85" spans="2:29" x14ac:dyDescent="0.2">
      <c r="B85" s="6"/>
      <c r="E85" s="6"/>
      <c r="F85" s="6"/>
      <c r="G85" s="6"/>
      <c r="H85" s="6"/>
      <c r="W85" s="6"/>
      <c r="Z85" s="6"/>
      <c r="AA85" s="6"/>
      <c r="AB85" s="6"/>
      <c r="AC85" s="6"/>
    </row>
    <row r="86" spans="2:29" x14ac:dyDescent="0.2">
      <c r="B86" s="6"/>
      <c r="E86" s="6"/>
      <c r="F86" s="6"/>
      <c r="G86" s="6"/>
      <c r="H86" s="6"/>
      <c r="W86" s="6"/>
      <c r="Z86" s="6"/>
      <c r="AA86" s="6"/>
      <c r="AB86" s="6"/>
      <c r="AC86" s="6"/>
    </row>
    <row r="87" spans="2:29" x14ac:dyDescent="0.2">
      <c r="B87" s="6"/>
      <c r="E87" s="6"/>
      <c r="F87" s="6"/>
      <c r="G87" s="6"/>
      <c r="H87" s="6"/>
      <c r="W87" s="6"/>
      <c r="Z87" s="6"/>
      <c r="AA87" s="6"/>
      <c r="AB87" s="6"/>
      <c r="AC87" s="6"/>
    </row>
    <row r="88" spans="2:29" x14ac:dyDescent="0.2">
      <c r="B88" s="6"/>
      <c r="E88" s="6"/>
      <c r="F88" s="6"/>
      <c r="G88" s="6"/>
      <c r="H88" s="6"/>
      <c r="W88" s="6"/>
      <c r="Z88" s="6"/>
      <c r="AA88" s="6"/>
      <c r="AB88" s="6"/>
      <c r="AC88" s="6"/>
    </row>
    <row r="89" spans="2:29" x14ac:dyDescent="0.2">
      <c r="B89" s="6"/>
      <c r="E89" s="6"/>
      <c r="F89" s="6"/>
      <c r="G89" s="6"/>
      <c r="H89" s="6"/>
      <c r="W89" s="6"/>
      <c r="Z89" s="6"/>
      <c r="AA89" s="6"/>
      <c r="AB89" s="6"/>
      <c r="AC89" s="6"/>
    </row>
    <row r="90" spans="2:29" x14ac:dyDescent="0.2">
      <c r="B90" s="6"/>
      <c r="E90" s="6"/>
      <c r="F90" s="6"/>
      <c r="G90" s="6"/>
      <c r="H90" s="6"/>
      <c r="W90" s="6"/>
      <c r="Z90" s="6"/>
      <c r="AA90" s="6"/>
      <c r="AB90" s="6"/>
      <c r="AC90" s="6"/>
    </row>
    <row r="91" spans="2:29" x14ac:dyDescent="0.2">
      <c r="B91" s="6"/>
      <c r="E91" s="6"/>
      <c r="F91" s="6"/>
      <c r="G91" s="6"/>
      <c r="H91" s="6"/>
      <c r="W91" s="6"/>
      <c r="Z91" s="6"/>
      <c r="AA91" s="6"/>
      <c r="AB91" s="6"/>
      <c r="AC91" s="6"/>
    </row>
    <row r="92" spans="2:29" x14ac:dyDescent="0.2">
      <c r="B92" s="6"/>
      <c r="E92" s="6"/>
      <c r="F92" s="6"/>
      <c r="G92" s="6"/>
      <c r="H92" s="6"/>
      <c r="W92" s="6"/>
      <c r="Z92" s="6"/>
      <c r="AA92" s="6"/>
      <c r="AB92" s="6"/>
      <c r="AC92" s="6"/>
    </row>
    <row r="93" spans="2:29" x14ac:dyDescent="0.2">
      <c r="B93" s="6"/>
      <c r="E93" s="6"/>
      <c r="F93" s="6"/>
      <c r="G93" s="6"/>
      <c r="H93" s="6"/>
      <c r="W93" s="6"/>
      <c r="Z93" s="6"/>
      <c r="AA93" s="6"/>
      <c r="AB93" s="6"/>
      <c r="AC93" s="6"/>
    </row>
    <row r="94" spans="2:29" x14ac:dyDescent="0.2">
      <c r="B94" s="6"/>
      <c r="E94" s="6"/>
      <c r="F94" s="6"/>
      <c r="G94" s="6"/>
      <c r="H94" s="6"/>
      <c r="W94" s="6"/>
      <c r="Z94" s="6"/>
      <c r="AA94" s="6"/>
      <c r="AB94" s="6"/>
      <c r="AC94" s="6"/>
    </row>
    <row r="95" spans="2:29" x14ac:dyDescent="0.2">
      <c r="B95" s="6"/>
      <c r="E95" s="6"/>
      <c r="F95" s="6"/>
      <c r="G95" s="6"/>
      <c r="H95" s="6"/>
      <c r="W95" s="6"/>
      <c r="Z95" s="6"/>
      <c r="AA95" s="6"/>
      <c r="AB95" s="6"/>
      <c r="AC95" s="6"/>
    </row>
    <row r="96" spans="2:29" x14ac:dyDescent="0.2">
      <c r="B96" s="6"/>
      <c r="E96" s="6"/>
      <c r="F96" s="6"/>
      <c r="G96" s="6"/>
      <c r="H96" s="6"/>
      <c r="W96" s="6"/>
      <c r="Z96" s="6"/>
      <c r="AA96" s="6"/>
      <c r="AB96" s="6"/>
      <c r="AC96" s="6"/>
    </row>
    <row r="97" spans="2:29" x14ac:dyDescent="0.2">
      <c r="B97" s="6"/>
      <c r="E97" s="6"/>
      <c r="F97" s="6"/>
      <c r="G97" s="6"/>
      <c r="H97" s="6"/>
      <c r="W97" s="6"/>
      <c r="Z97" s="6"/>
      <c r="AA97" s="6"/>
      <c r="AB97" s="6"/>
      <c r="AC97" s="6"/>
    </row>
    <row r="98" spans="2:29" x14ac:dyDescent="0.2">
      <c r="B98" s="6"/>
      <c r="E98" s="6"/>
      <c r="F98" s="6"/>
      <c r="G98" s="6"/>
      <c r="H98" s="6"/>
      <c r="W98" s="6"/>
      <c r="Z98" s="6"/>
      <c r="AA98" s="6"/>
      <c r="AB98" s="6"/>
      <c r="AC98" s="6"/>
    </row>
    <row r="99" spans="2:29" x14ac:dyDescent="0.2">
      <c r="B99" s="6"/>
      <c r="E99" s="6"/>
      <c r="F99" s="6"/>
      <c r="G99" s="6"/>
      <c r="H99" s="6"/>
      <c r="W99" s="6"/>
      <c r="Z99" s="6"/>
      <c r="AA99" s="6"/>
      <c r="AB99" s="6"/>
      <c r="AC99" s="6"/>
    </row>
    <row r="100" spans="2:29" x14ac:dyDescent="0.2">
      <c r="B100" s="6"/>
      <c r="E100" s="6"/>
      <c r="F100" s="6"/>
      <c r="G100" s="6"/>
      <c r="H100" s="6"/>
      <c r="W100" s="6"/>
      <c r="Z100" s="6"/>
      <c r="AA100" s="6"/>
      <c r="AB100" s="6"/>
      <c r="AC100" s="6"/>
    </row>
    <row r="101" spans="2:29" x14ac:dyDescent="0.2">
      <c r="B101" s="6"/>
      <c r="E101" s="6"/>
      <c r="F101" s="6"/>
      <c r="G101" s="6"/>
      <c r="H101" s="6"/>
      <c r="W101" s="6"/>
      <c r="Z101" s="6"/>
      <c r="AA101" s="6"/>
      <c r="AB101" s="6"/>
      <c r="AC101" s="6"/>
    </row>
    <row r="102" spans="2:29" x14ac:dyDescent="0.2">
      <c r="B102" s="6"/>
      <c r="E102" s="6"/>
      <c r="F102" s="6"/>
      <c r="G102" s="6"/>
      <c r="H102" s="6"/>
      <c r="W102" s="6"/>
      <c r="Z102" s="6"/>
      <c r="AA102" s="6"/>
      <c r="AB102" s="6"/>
      <c r="AC102" s="6"/>
    </row>
    <row r="103" spans="2:29" x14ac:dyDescent="0.2">
      <c r="B103" s="6"/>
      <c r="E103" s="6"/>
      <c r="F103" s="6"/>
      <c r="G103" s="6"/>
      <c r="H103" s="6"/>
      <c r="W103" s="6"/>
      <c r="Z103" s="6"/>
      <c r="AA103" s="6"/>
      <c r="AB103" s="6"/>
      <c r="AC103" s="6"/>
    </row>
    <row r="104" spans="2:29" x14ac:dyDescent="0.2">
      <c r="B104" s="6"/>
      <c r="E104" s="6"/>
      <c r="F104" s="6"/>
      <c r="G104" s="6"/>
      <c r="H104" s="6"/>
      <c r="W104" s="6"/>
      <c r="Z104" s="6"/>
      <c r="AA104" s="6"/>
      <c r="AB104" s="6"/>
      <c r="AC104" s="6"/>
    </row>
    <row r="105" spans="2:29" x14ac:dyDescent="0.2">
      <c r="B105" s="6"/>
      <c r="E105" s="6"/>
      <c r="F105" s="6"/>
      <c r="G105" s="6"/>
      <c r="H105" s="6"/>
      <c r="W105" s="6"/>
      <c r="Z105" s="6"/>
      <c r="AA105" s="6"/>
      <c r="AB105" s="6"/>
      <c r="AC105" s="6"/>
    </row>
    <row r="106" spans="2:29" x14ac:dyDescent="0.2">
      <c r="B106" s="6"/>
      <c r="E106" s="6"/>
      <c r="F106" s="6"/>
      <c r="G106" s="6"/>
      <c r="H106" s="6"/>
      <c r="W106" s="6"/>
      <c r="Z106" s="6"/>
      <c r="AA106" s="6"/>
      <c r="AB106" s="6"/>
      <c r="AC106" s="6"/>
    </row>
    <row r="107" spans="2:29" x14ac:dyDescent="0.2">
      <c r="B107" s="6"/>
      <c r="E107" s="6"/>
      <c r="F107" s="6"/>
      <c r="G107" s="6"/>
      <c r="H107" s="6"/>
      <c r="W107" s="6"/>
      <c r="Z107" s="6"/>
      <c r="AA107" s="6"/>
      <c r="AB107" s="6"/>
      <c r="AC107" s="6"/>
    </row>
    <row r="108" spans="2:29" x14ac:dyDescent="0.2">
      <c r="B108" s="6"/>
      <c r="E108" s="6"/>
      <c r="F108" s="6"/>
      <c r="G108" s="6"/>
      <c r="H108" s="6"/>
      <c r="W108" s="6"/>
      <c r="Z108" s="6"/>
      <c r="AA108" s="6"/>
      <c r="AB108" s="6"/>
      <c r="AC108" s="6"/>
    </row>
    <row r="109" spans="2:29" x14ac:dyDescent="0.2">
      <c r="B109" s="6"/>
      <c r="E109" s="6"/>
      <c r="F109" s="6"/>
      <c r="G109" s="6"/>
      <c r="H109" s="6"/>
      <c r="W109" s="6"/>
      <c r="Z109" s="6"/>
      <c r="AA109" s="6"/>
      <c r="AB109" s="6"/>
      <c r="AC109" s="6"/>
    </row>
    <row r="110" spans="2:29" x14ac:dyDescent="0.2">
      <c r="B110" s="6"/>
      <c r="E110" s="6"/>
      <c r="F110" s="6"/>
      <c r="G110" s="6"/>
      <c r="H110" s="6"/>
      <c r="W110" s="6"/>
      <c r="Z110" s="6"/>
      <c r="AA110" s="6"/>
      <c r="AB110" s="6"/>
      <c r="AC110" s="6"/>
    </row>
    <row r="111" spans="2:29" x14ac:dyDescent="0.2">
      <c r="B111" s="6"/>
      <c r="E111" s="6"/>
      <c r="F111" s="6"/>
      <c r="G111" s="6"/>
      <c r="H111" s="6"/>
      <c r="W111" s="6"/>
      <c r="Z111" s="6"/>
      <c r="AA111" s="6"/>
      <c r="AB111" s="6"/>
      <c r="AC111" s="6"/>
    </row>
    <row r="112" spans="2:29" x14ac:dyDescent="0.2">
      <c r="B112" s="6"/>
      <c r="E112" s="6"/>
      <c r="F112" s="6"/>
      <c r="G112" s="6"/>
      <c r="H112" s="6"/>
      <c r="W112" s="6"/>
      <c r="Z112" s="6"/>
      <c r="AA112" s="6"/>
      <c r="AB112" s="6"/>
      <c r="AC112" s="6"/>
    </row>
    <row r="113" spans="2:29" x14ac:dyDescent="0.2">
      <c r="B113" s="6"/>
      <c r="E113" s="6"/>
      <c r="F113" s="6"/>
      <c r="G113" s="6"/>
      <c r="H113" s="6"/>
      <c r="W113" s="6"/>
      <c r="Z113" s="6"/>
      <c r="AA113" s="6"/>
      <c r="AB113" s="6"/>
      <c r="AC113" s="6"/>
    </row>
    <row r="114" spans="2:29" x14ac:dyDescent="0.2">
      <c r="B114" s="6"/>
      <c r="E114" s="6"/>
      <c r="F114" s="6"/>
      <c r="G114" s="6"/>
      <c r="H114" s="6"/>
      <c r="W114" s="6"/>
      <c r="Z114" s="6"/>
      <c r="AA114" s="6"/>
      <c r="AB114" s="6"/>
      <c r="AC114" s="6"/>
    </row>
    <row r="115" spans="2:29" x14ac:dyDescent="0.2">
      <c r="B115" s="6"/>
      <c r="E115" s="6"/>
      <c r="F115" s="6"/>
      <c r="G115" s="6"/>
      <c r="H115" s="6"/>
      <c r="W115" s="6"/>
      <c r="Z115" s="6"/>
      <c r="AA115" s="6"/>
      <c r="AB115" s="6"/>
      <c r="AC115" s="6"/>
    </row>
    <row r="116" spans="2:29" x14ac:dyDescent="0.2">
      <c r="B116" s="6"/>
      <c r="E116" s="6"/>
      <c r="F116" s="6"/>
      <c r="G116" s="6"/>
      <c r="H116" s="6"/>
      <c r="W116" s="6"/>
      <c r="Z116" s="6"/>
      <c r="AA116" s="6"/>
      <c r="AB116" s="6"/>
      <c r="AC116" s="6"/>
    </row>
    <row r="117" spans="2:29" x14ac:dyDescent="0.2">
      <c r="B117" s="6"/>
      <c r="E117" s="6"/>
      <c r="F117" s="6"/>
      <c r="G117" s="6"/>
      <c r="H117" s="6"/>
      <c r="W117" s="6"/>
      <c r="Z117" s="6"/>
      <c r="AA117" s="6"/>
      <c r="AB117" s="6"/>
      <c r="AC117" s="6"/>
    </row>
    <row r="118" spans="2:29" x14ac:dyDescent="0.2">
      <c r="B118" s="6"/>
      <c r="E118" s="6"/>
      <c r="F118" s="6"/>
      <c r="G118" s="6"/>
      <c r="H118" s="6"/>
      <c r="W118" s="6"/>
      <c r="Z118" s="6"/>
      <c r="AA118" s="6"/>
      <c r="AB118" s="6"/>
      <c r="AC118" s="6"/>
    </row>
    <row r="119" spans="2:29" x14ac:dyDescent="0.2">
      <c r="B119" s="6"/>
      <c r="E119" s="6"/>
      <c r="F119" s="6"/>
      <c r="G119" s="6"/>
      <c r="H119" s="6"/>
      <c r="W119" s="6"/>
      <c r="Z119" s="6"/>
      <c r="AA119" s="6"/>
      <c r="AB119" s="6"/>
      <c r="AC119" s="6"/>
    </row>
    <row r="120" spans="2:29" x14ac:dyDescent="0.2">
      <c r="B120" s="6"/>
      <c r="E120" s="6"/>
      <c r="F120" s="6"/>
      <c r="G120" s="6"/>
      <c r="H120" s="6"/>
      <c r="W120" s="6"/>
      <c r="Z120" s="6"/>
      <c r="AA120" s="6"/>
      <c r="AB120" s="6"/>
      <c r="AC120" s="6"/>
    </row>
    <row r="121" spans="2:29" x14ac:dyDescent="0.2">
      <c r="B121" s="6"/>
      <c r="E121" s="6"/>
      <c r="F121" s="6"/>
      <c r="G121" s="6"/>
      <c r="H121" s="6"/>
      <c r="W121" s="6"/>
      <c r="Z121" s="6"/>
      <c r="AA121" s="6"/>
      <c r="AB121" s="6"/>
      <c r="AC121" s="6"/>
    </row>
    <row r="122" spans="2:29" x14ac:dyDescent="0.2">
      <c r="B122" s="6"/>
      <c r="E122" s="6"/>
      <c r="F122" s="6"/>
      <c r="G122" s="6"/>
      <c r="H122" s="6"/>
      <c r="W122" s="6"/>
      <c r="Z122" s="6"/>
      <c r="AA122" s="6"/>
      <c r="AB122" s="6"/>
      <c r="AC122" s="6"/>
    </row>
    <row r="123" spans="2:29" x14ac:dyDescent="0.2">
      <c r="B123" s="6"/>
      <c r="E123" s="6"/>
      <c r="F123" s="6"/>
      <c r="G123" s="6"/>
      <c r="H123" s="6"/>
      <c r="W123" s="6"/>
      <c r="Z123" s="6"/>
      <c r="AA123" s="6"/>
      <c r="AB123" s="6"/>
      <c r="AC123" s="6"/>
    </row>
  </sheetData>
  <pageMargins left="0.511811024" right="0.511811024" top="0.78740157499999996" bottom="0.78740157499999996" header="0.31496062000000002" footer="0.31496062000000002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59999389629810485"/>
  </sheetPr>
  <dimension ref="A1:AP115"/>
  <sheetViews>
    <sheetView showGridLines="0" workbookViewId="0">
      <selection activeCell="T2" sqref="T2"/>
    </sheetView>
  </sheetViews>
  <sheetFormatPr defaultRowHeight="12.75" x14ac:dyDescent="0.2"/>
  <cols>
    <col min="1" max="1" width="10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25" style="9" bestFit="1" customWidth="1"/>
    <col min="6" max="6" width="3.25" style="9" bestFit="1" customWidth="1"/>
    <col min="7" max="8" width="5.8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87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.125" style="6" customWidth="1"/>
    <col min="21" max="21" width="2.5" style="6" customWidth="1"/>
    <col min="22" max="22" width="11" style="6" bestFit="1" customWidth="1"/>
    <col min="23" max="23" width="5.5" style="6" bestFit="1" customWidth="1"/>
    <col min="24" max="24" width="5.25" style="6" bestFit="1" customWidth="1"/>
    <col min="25" max="25" width="5.625" style="6" bestFit="1" customWidth="1"/>
    <col min="26" max="26" width="5.5" style="6" bestFit="1" customWidth="1"/>
    <col min="27" max="27" width="5.375" style="6" bestFit="1" customWidth="1"/>
    <col min="28" max="28" width="9" style="6"/>
    <col min="29" max="29" width="10.375" style="6" bestFit="1" customWidth="1"/>
    <col min="30" max="30" width="12.375" style="9" bestFit="1" customWidth="1"/>
    <col min="31" max="31" width="10" style="6" bestFit="1" customWidth="1"/>
    <col min="32" max="32" width="2.75" style="6" customWidth="1"/>
    <col min="33" max="33" width="4.25" style="9" bestFit="1" customWidth="1"/>
    <col min="34" max="34" width="3.25" style="9" bestFit="1" customWidth="1"/>
    <col min="35" max="36" width="5.875" style="9" bestFit="1" customWidth="1"/>
    <col min="37" max="37" width="2.75" style="6" customWidth="1"/>
    <col min="38" max="38" width="3.125" style="6" bestFit="1" customWidth="1"/>
    <col min="39" max="39" width="5.875" style="6" bestFit="1" customWidth="1"/>
    <col min="40" max="40" width="4.125" style="6" bestFit="1" customWidth="1"/>
    <col min="41" max="41" width="5.875" style="6" bestFit="1" customWidth="1"/>
    <col min="42" max="42" width="2.75" style="6" customWidth="1"/>
    <col min="43" max="16384" width="9" style="6"/>
  </cols>
  <sheetData>
    <row r="1" spans="1:42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RESUMO!D19</f>
        <v>1</v>
      </c>
      <c r="L1" s="47" t="s">
        <v>23</v>
      </c>
      <c r="M1" s="23">
        <f>RESUMO!E19</f>
        <v>1</v>
      </c>
      <c r="O1" s="24" t="s">
        <v>24</v>
      </c>
      <c r="P1" s="25">
        <f>SUM(H:H)</f>
        <v>6.0780000000000003</v>
      </c>
      <c r="Q1" s="26" t="s">
        <v>41</v>
      </c>
      <c r="R1" s="27">
        <f>P1/h_por_dia</f>
        <v>0.75975000000000004</v>
      </c>
      <c r="AC1" s="7" t="s">
        <v>130</v>
      </c>
      <c r="AD1" s="10" t="s">
        <v>40</v>
      </c>
      <c r="AE1" s="5" t="s">
        <v>19</v>
      </c>
      <c r="AG1" s="10" t="s">
        <v>20</v>
      </c>
      <c r="AH1" s="10" t="s">
        <v>21</v>
      </c>
      <c r="AI1" s="10" t="s">
        <v>24</v>
      </c>
      <c r="AJ1" s="10" t="s">
        <v>24</v>
      </c>
      <c r="AL1" s="24" t="s">
        <v>24</v>
      </c>
      <c r="AM1" s="25">
        <f>SUM(AJ:AJ)</f>
        <v>3.637</v>
      </c>
      <c r="AN1" s="26" t="s">
        <v>41</v>
      </c>
      <c r="AO1" s="27">
        <f>AM1/h_por_dia</f>
        <v>0.454625</v>
      </c>
    </row>
    <row r="2" spans="1:42" ht="13.5" thickBot="1" x14ac:dyDescent="0.25">
      <c r="A2" s="1" t="s">
        <v>133</v>
      </c>
      <c r="B2" s="15"/>
      <c r="C2" s="52"/>
      <c r="E2" s="17"/>
      <c r="F2" s="17"/>
      <c r="G2" s="17"/>
      <c r="H2" s="17"/>
      <c r="V2" s="113" t="s">
        <v>197</v>
      </c>
      <c r="W2" s="118" t="s">
        <v>124</v>
      </c>
      <c r="X2" s="115" t="s">
        <v>89</v>
      </c>
      <c r="Y2" s="114" t="s">
        <v>90</v>
      </c>
      <c r="Z2" s="71" t="s">
        <v>89</v>
      </c>
      <c r="AA2" s="72" t="s">
        <v>90</v>
      </c>
      <c r="AC2" s="1" t="s">
        <v>133</v>
      </c>
      <c r="AD2" s="15"/>
      <c r="AE2" s="52"/>
      <c r="AG2" s="17"/>
      <c r="AH2" s="17"/>
      <c r="AI2" s="17"/>
      <c r="AJ2" s="17"/>
    </row>
    <row r="3" spans="1:42" x14ac:dyDescent="0.2">
      <c r="A3" s="3" t="s">
        <v>22</v>
      </c>
      <c r="B3" s="11">
        <v>0.34899999999999998</v>
      </c>
      <c r="C3" s="34">
        <v>6</v>
      </c>
      <c r="E3" s="18">
        <f>C3*B3</f>
        <v>2.0939999999999999</v>
      </c>
      <c r="F3" s="12">
        <f>$K$1</f>
        <v>1</v>
      </c>
      <c r="G3" s="18">
        <f>E3/F3</f>
        <v>2.0939999999999999</v>
      </c>
      <c r="H3" s="18">
        <f>LARGE(G3:G4,1)</f>
        <v>2.0939999999999999</v>
      </c>
      <c r="V3" s="111" t="s">
        <v>125</v>
      </c>
      <c r="W3" s="119">
        <v>1</v>
      </c>
      <c r="X3" s="116">
        <v>0.124</v>
      </c>
      <c r="Y3" s="112"/>
      <c r="Z3" s="61">
        <f>W3*X3</f>
        <v>0.124</v>
      </c>
      <c r="AA3" s="62">
        <f>W3*Y3</f>
        <v>0</v>
      </c>
      <c r="AC3" s="3" t="s">
        <v>22</v>
      </c>
      <c r="AD3" s="11">
        <v>0.34899999999999998</v>
      </c>
      <c r="AE3" s="34">
        <v>4</v>
      </c>
      <c r="AG3" s="18">
        <f>AE3*AD3</f>
        <v>1.3959999999999999</v>
      </c>
      <c r="AH3" s="12">
        <f>$K$1</f>
        <v>1</v>
      </c>
      <c r="AI3" s="18">
        <f>AG3/AH3</f>
        <v>1.3959999999999999</v>
      </c>
      <c r="AJ3" s="18">
        <f>LARGE(AI3:AI4,1)</f>
        <v>1.3959999999999999</v>
      </c>
    </row>
    <row r="4" spans="1:42" ht="15" thickBot="1" x14ac:dyDescent="0.25">
      <c r="A4" s="3" t="s">
        <v>23</v>
      </c>
      <c r="B4" s="11">
        <v>0.22500000000000001</v>
      </c>
      <c r="C4" s="34">
        <v>6</v>
      </c>
      <c r="E4" s="18">
        <f>C4*B4</f>
        <v>1.35</v>
      </c>
      <c r="F4" s="12">
        <f>$M$1</f>
        <v>1</v>
      </c>
      <c r="G4" s="18">
        <f>E4/F4</f>
        <v>1.35</v>
      </c>
      <c r="H4" s="18"/>
      <c r="I4"/>
      <c r="J4"/>
      <c r="K4"/>
      <c r="L4"/>
      <c r="M4"/>
      <c r="N4"/>
      <c r="O4"/>
      <c r="P4"/>
      <c r="Q4"/>
      <c r="R4"/>
      <c r="S4"/>
      <c r="T4"/>
      <c r="U4"/>
      <c r="V4" s="109">
        <v>91952</v>
      </c>
      <c r="W4" s="120">
        <v>1</v>
      </c>
      <c r="X4" s="117">
        <v>0.22500000000000001</v>
      </c>
      <c r="Y4" s="110">
        <v>0.22500000000000001</v>
      </c>
      <c r="Z4" s="69">
        <f>W4*X4</f>
        <v>0.22500000000000001</v>
      </c>
      <c r="AA4" s="70">
        <f>W4*Y4</f>
        <v>0.22500000000000001</v>
      </c>
      <c r="AC4" s="3" t="s">
        <v>23</v>
      </c>
      <c r="AD4" s="11">
        <v>0.22500000000000001</v>
      </c>
      <c r="AE4" s="34">
        <v>4</v>
      </c>
      <c r="AG4" s="18">
        <f>AE4*AD4</f>
        <v>0.9</v>
      </c>
      <c r="AH4" s="12">
        <f>$M$1</f>
        <v>1</v>
      </c>
      <c r="AI4" s="18">
        <f>AG4/AH4</f>
        <v>0.9</v>
      </c>
      <c r="AJ4" s="18"/>
      <c r="AK4"/>
      <c r="AL4"/>
      <c r="AM4"/>
      <c r="AN4"/>
      <c r="AO4"/>
      <c r="AP4"/>
    </row>
    <row r="5" spans="1:42" ht="15" thickBot="1" x14ac:dyDescent="0.25">
      <c r="A5" s="1" t="s">
        <v>135</v>
      </c>
      <c r="B5" s="15"/>
      <c r="C5" s="36"/>
      <c r="E5" s="17"/>
      <c r="F5" s="17"/>
      <c r="G5" s="17"/>
      <c r="H5" s="17"/>
      <c r="I5"/>
      <c r="J5"/>
      <c r="K5"/>
      <c r="L5"/>
      <c r="M5"/>
      <c r="N5"/>
      <c r="O5"/>
      <c r="P5"/>
      <c r="Q5"/>
      <c r="R5"/>
      <c r="S5"/>
      <c r="T5"/>
      <c r="U5"/>
      <c r="W5" s="67"/>
      <c r="X5" s="9"/>
      <c r="Y5" s="9"/>
      <c r="Z5" s="63">
        <f>SUM(Z3:Z4)</f>
        <v>0.34899999999999998</v>
      </c>
      <c r="AA5" s="64">
        <f>SUM(AA3:AA4)</f>
        <v>0.22500000000000001</v>
      </c>
      <c r="AC5" s="1" t="s">
        <v>135</v>
      </c>
      <c r="AD5" s="15"/>
      <c r="AE5" s="36"/>
      <c r="AG5" s="17"/>
      <c r="AH5" s="17"/>
      <c r="AI5" s="17"/>
      <c r="AJ5" s="17"/>
      <c r="AK5"/>
      <c r="AL5"/>
      <c r="AM5"/>
      <c r="AN5"/>
      <c r="AO5"/>
      <c r="AP5"/>
    </row>
    <row r="6" spans="1:42" ht="15" thickBot="1" x14ac:dyDescent="0.25">
      <c r="A6" s="3" t="s">
        <v>22</v>
      </c>
      <c r="B6" s="11">
        <v>0.432</v>
      </c>
      <c r="C6" s="34">
        <v>6</v>
      </c>
      <c r="E6" s="18">
        <f>C6*B6</f>
        <v>2.5920000000000001</v>
      </c>
      <c r="F6" s="12">
        <f>$K$1</f>
        <v>1</v>
      </c>
      <c r="G6" s="18">
        <f>E6/F6</f>
        <v>2.5920000000000001</v>
      </c>
      <c r="H6" s="18">
        <f>LARGE(G6:G7,1)</f>
        <v>2.5920000000000001</v>
      </c>
      <c r="I6"/>
      <c r="J6"/>
      <c r="K6"/>
      <c r="L6"/>
      <c r="M6"/>
      <c r="N6"/>
      <c r="O6"/>
      <c r="P6"/>
      <c r="Q6"/>
      <c r="R6"/>
      <c r="S6"/>
      <c r="T6"/>
      <c r="U6"/>
      <c r="AC6" s="3" t="s">
        <v>22</v>
      </c>
      <c r="AD6" s="11">
        <v>0.432</v>
      </c>
      <c r="AE6" s="34">
        <v>0</v>
      </c>
      <c r="AG6" s="18">
        <f>AE6*AD6</f>
        <v>0</v>
      </c>
      <c r="AH6" s="12">
        <f>$K$1</f>
        <v>1</v>
      </c>
      <c r="AI6" s="18">
        <f>AG6/AH6</f>
        <v>0</v>
      </c>
      <c r="AJ6" s="18">
        <f>LARGE(AI6:AI7,1)</f>
        <v>0</v>
      </c>
      <c r="AK6"/>
      <c r="AL6"/>
      <c r="AM6"/>
      <c r="AN6"/>
      <c r="AO6"/>
      <c r="AP6"/>
    </row>
    <row r="7" spans="1:42" ht="15" thickBot="1" x14ac:dyDescent="0.25">
      <c r="A7" s="3" t="s">
        <v>23</v>
      </c>
      <c r="B7" s="11">
        <v>0.308</v>
      </c>
      <c r="C7" s="34">
        <v>6</v>
      </c>
      <c r="E7" s="18">
        <f>C7*B7</f>
        <v>1.8479999999999999</v>
      </c>
      <c r="F7" s="12">
        <f>$M$1</f>
        <v>1</v>
      </c>
      <c r="G7" s="18">
        <f>E7/F7</f>
        <v>1.8479999999999999</v>
      </c>
      <c r="H7" s="18"/>
      <c r="I7"/>
      <c r="J7"/>
      <c r="K7"/>
      <c r="L7"/>
      <c r="M7"/>
      <c r="N7"/>
      <c r="O7"/>
      <c r="P7"/>
      <c r="Q7"/>
      <c r="R7"/>
      <c r="S7"/>
      <c r="T7"/>
      <c r="U7"/>
      <c r="V7" s="113" t="s">
        <v>197</v>
      </c>
      <c r="W7" s="118" t="s">
        <v>124</v>
      </c>
      <c r="X7" s="115" t="s">
        <v>89</v>
      </c>
      <c r="Y7" s="114" t="s">
        <v>90</v>
      </c>
      <c r="Z7" s="71" t="s">
        <v>89</v>
      </c>
      <c r="AA7" s="72" t="s">
        <v>90</v>
      </c>
      <c r="AC7" s="3" t="s">
        <v>23</v>
      </c>
      <c r="AD7" s="11">
        <v>0.308</v>
      </c>
      <c r="AE7" s="34">
        <v>0</v>
      </c>
      <c r="AG7" s="18">
        <f>AE7*AD7</f>
        <v>0</v>
      </c>
      <c r="AH7" s="12">
        <f>$M$1</f>
        <v>1</v>
      </c>
      <c r="AI7" s="18">
        <f>AG7/AH7</f>
        <v>0</v>
      </c>
      <c r="AJ7" s="18"/>
      <c r="AK7"/>
      <c r="AL7"/>
      <c r="AM7"/>
      <c r="AN7"/>
      <c r="AO7"/>
      <c r="AP7"/>
    </row>
    <row r="8" spans="1:42" ht="14.25" x14ac:dyDescent="0.2">
      <c r="A8" s="1" t="s">
        <v>195</v>
      </c>
      <c r="B8" s="15"/>
      <c r="C8" s="36"/>
      <c r="E8" s="17"/>
      <c r="F8" s="17"/>
      <c r="G8" s="17"/>
      <c r="H8" s="17"/>
      <c r="I8"/>
      <c r="J8"/>
      <c r="K8"/>
      <c r="L8"/>
      <c r="M8"/>
      <c r="N8"/>
      <c r="O8"/>
      <c r="P8"/>
      <c r="Q8"/>
      <c r="R8"/>
      <c r="S8"/>
      <c r="T8"/>
      <c r="U8"/>
      <c r="V8" s="111" t="s">
        <v>125</v>
      </c>
      <c r="W8" s="119">
        <v>1</v>
      </c>
      <c r="X8" s="116">
        <v>0.124</v>
      </c>
      <c r="Y8" s="112"/>
      <c r="Z8" s="61">
        <f>W8*X8</f>
        <v>0.124</v>
      </c>
      <c r="AA8" s="62">
        <f>W8*Y8</f>
        <v>0</v>
      </c>
      <c r="AC8" s="1" t="s">
        <v>195</v>
      </c>
      <c r="AD8" s="15"/>
      <c r="AE8" s="36"/>
      <c r="AG8" s="17"/>
      <c r="AH8" s="17"/>
      <c r="AI8" s="17"/>
      <c r="AJ8" s="17"/>
      <c r="AK8"/>
      <c r="AL8"/>
      <c r="AM8"/>
      <c r="AN8"/>
      <c r="AO8"/>
      <c r="AP8"/>
    </row>
    <row r="9" spans="1:42" ht="15" thickBot="1" x14ac:dyDescent="0.25">
      <c r="A9" s="3" t="s">
        <v>22</v>
      </c>
      <c r="B9" s="11">
        <v>0.59599999999999997</v>
      </c>
      <c r="C9" s="34">
        <v>2</v>
      </c>
      <c r="E9" s="18">
        <f>C9*B9</f>
        <v>1.1919999999999999</v>
      </c>
      <c r="F9" s="12">
        <f>$K$1</f>
        <v>1</v>
      </c>
      <c r="G9" s="18">
        <f>E9/F9</f>
        <v>1.1919999999999999</v>
      </c>
      <c r="H9" s="18">
        <f>LARGE(G9:G10,1)</f>
        <v>1.1919999999999999</v>
      </c>
      <c r="I9"/>
      <c r="J9"/>
      <c r="K9"/>
      <c r="L9"/>
      <c r="M9"/>
      <c r="N9"/>
      <c r="O9"/>
      <c r="P9"/>
      <c r="Q9"/>
      <c r="R9"/>
      <c r="S9"/>
      <c r="T9"/>
      <c r="U9"/>
      <c r="V9" s="109">
        <v>91994</v>
      </c>
      <c r="W9" s="120">
        <v>1</v>
      </c>
      <c r="X9" s="117">
        <v>0.308</v>
      </c>
      <c r="Y9" s="110">
        <v>0.308</v>
      </c>
      <c r="Z9" s="69">
        <f>W9*X9</f>
        <v>0.308</v>
      </c>
      <c r="AA9" s="70">
        <f>W9*Y9</f>
        <v>0.308</v>
      </c>
      <c r="AC9" s="3" t="s">
        <v>22</v>
      </c>
      <c r="AD9" s="11">
        <v>0.59599999999999997</v>
      </c>
      <c r="AE9" s="34">
        <v>0</v>
      </c>
      <c r="AG9" s="18">
        <f>AE9*AD9</f>
        <v>0</v>
      </c>
      <c r="AH9" s="12">
        <f>$K$1</f>
        <v>1</v>
      </c>
      <c r="AI9" s="18">
        <f>AG9/AH9</f>
        <v>0</v>
      </c>
      <c r="AJ9" s="18">
        <f>LARGE(AI9:AI10,1)</f>
        <v>0</v>
      </c>
      <c r="AK9"/>
      <c r="AL9"/>
      <c r="AM9"/>
      <c r="AN9"/>
      <c r="AO9"/>
      <c r="AP9"/>
    </row>
    <row r="10" spans="1:42" ht="15" thickBot="1" x14ac:dyDescent="0.25">
      <c r="A10" s="3" t="s">
        <v>23</v>
      </c>
      <c r="B10" s="11">
        <v>0.47199999999999998</v>
      </c>
      <c r="C10" s="34">
        <v>2</v>
      </c>
      <c r="E10" s="18">
        <f>C10*B10</f>
        <v>0.94399999999999995</v>
      </c>
      <c r="F10" s="12">
        <f>$M$1</f>
        <v>1</v>
      </c>
      <c r="G10" s="18">
        <f>E10/F10</f>
        <v>0.94399999999999995</v>
      </c>
      <c r="H10" s="18"/>
      <c r="I10"/>
      <c r="J10"/>
      <c r="K10"/>
      <c r="L10"/>
      <c r="M10"/>
      <c r="N10"/>
      <c r="O10"/>
      <c r="P10"/>
      <c r="Q10"/>
      <c r="R10"/>
      <c r="S10"/>
      <c r="T10"/>
      <c r="U10"/>
      <c r="W10" s="67"/>
      <c r="X10" s="9"/>
      <c r="Y10" s="9"/>
      <c r="Z10" s="63">
        <f>SUM(Z8:Z9)</f>
        <v>0.432</v>
      </c>
      <c r="AA10" s="64">
        <f>SUM(AA8:AA9)</f>
        <v>0.308</v>
      </c>
      <c r="AC10" s="3" t="s">
        <v>23</v>
      </c>
      <c r="AD10" s="11">
        <v>0.47199999999999998</v>
      </c>
      <c r="AE10" s="34">
        <v>0</v>
      </c>
      <c r="AG10" s="18">
        <f>AE10*AD10</f>
        <v>0</v>
      </c>
      <c r="AH10" s="12">
        <f>$M$1</f>
        <v>1</v>
      </c>
      <c r="AI10" s="18">
        <f>AG10/AH10</f>
        <v>0</v>
      </c>
      <c r="AJ10" s="18"/>
      <c r="AK10"/>
      <c r="AL10"/>
      <c r="AM10"/>
      <c r="AN10"/>
      <c r="AO10"/>
      <c r="AP10"/>
    </row>
    <row r="11" spans="1:42" ht="15" thickBot="1" x14ac:dyDescent="0.25">
      <c r="A11" s="1" t="s">
        <v>196</v>
      </c>
      <c r="B11" s="15"/>
      <c r="C11" s="36"/>
      <c r="E11" s="17"/>
      <c r="F11" s="17"/>
      <c r="G11" s="17"/>
      <c r="H11" s="17"/>
      <c r="I11"/>
      <c r="J11"/>
      <c r="K11"/>
      <c r="L11"/>
      <c r="M11"/>
      <c r="N11"/>
      <c r="O11"/>
      <c r="P11"/>
      <c r="Q11"/>
      <c r="R11"/>
      <c r="S11"/>
      <c r="T11"/>
      <c r="U11"/>
      <c r="AC11" s="1" t="s">
        <v>196</v>
      </c>
      <c r="AD11" s="15"/>
      <c r="AE11" s="36"/>
      <c r="AG11" s="17"/>
      <c r="AH11" s="17"/>
      <c r="AI11" s="17"/>
      <c r="AJ11" s="17"/>
      <c r="AK11"/>
      <c r="AL11"/>
      <c r="AM11"/>
      <c r="AN11"/>
      <c r="AO11"/>
      <c r="AP11"/>
    </row>
    <row r="12" spans="1:42" ht="15" thickBot="1" x14ac:dyDescent="0.25">
      <c r="A12" s="3" t="s">
        <v>22</v>
      </c>
      <c r="B12" s="11"/>
      <c r="C12" s="34">
        <v>2</v>
      </c>
      <c r="E12" s="18">
        <f>C12*B12</f>
        <v>0</v>
      </c>
      <c r="F12" s="12">
        <f>$K$1</f>
        <v>1</v>
      </c>
      <c r="G12" s="18">
        <f>E12/F12</f>
        <v>0</v>
      </c>
      <c r="H12" s="18">
        <f>LARGE(G12:G13,1)</f>
        <v>0.2</v>
      </c>
      <c r="I12"/>
      <c r="J12"/>
      <c r="K12"/>
      <c r="L12"/>
      <c r="M12"/>
      <c r="N12"/>
      <c r="O12"/>
      <c r="P12"/>
      <c r="Q12"/>
      <c r="R12"/>
      <c r="S12"/>
      <c r="T12"/>
      <c r="U12"/>
      <c r="V12" s="113" t="s">
        <v>197</v>
      </c>
      <c r="W12" s="118" t="s">
        <v>124</v>
      </c>
      <c r="X12" s="115" t="s">
        <v>89</v>
      </c>
      <c r="Y12" s="114" t="s">
        <v>90</v>
      </c>
      <c r="Z12" s="71" t="s">
        <v>89</v>
      </c>
      <c r="AA12" s="72" t="s">
        <v>90</v>
      </c>
      <c r="AC12" s="3" t="s">
        <v>22</v>
      </c>
      <c r="AD12" s="11"/>
      <c r="AE12" s="34">
        <v>0</v>
      </c>
      <c r="AG12" s="18">
        <f>AE12*AD12</f>
        <v>0</v>
      </c>
      <c r="AH12" s="12">
        <f>$K$1</f>
        <v>1</v>
      </c>
      <c r="AI12" s="18">
        <f>AG12/AH12</f>
        <v>0</v>
      </c>
      <c r="AJ12" s="18">
        <f>LARGE(AI12:AI13,1)</f>
        <v>0</v>
      </c>
      <c r="AK12"/>
      <c r="AL12"/>
      <c r="AM12"/>
      <c r="AN12"/>
      <c r="AO12"/>
      <c r="AP12"/>
    </row>
    <row r="13" spans="1:42" ht="14.25" x14ac:dyDescent="0.2">
      <c r="A13" s="3" t="s">
        <v>23</v>
      </c>
      <c r="B13" s="11">
        <v>0.1</v>
      </c>
      <c r="C13" s="34">
        <v>2</v>
      </c>
      <c r="E13" s="18">
        <f>C13*B13</f>
        <v>0.2</v>
      </c>
      <c r="F13" s="12">
        <f>$M$1</f>
        <v>1</v>
      </c>
      <c r="G13" s="18">
        <f>E13/F13</f>
        <v>0.2</v>
      </c>
      <c r="H13" s="18"/>
      <c r="I13"/>
      <c r="J13"/>
      <c r="K13"/>
      <c r="L13"/>
      <c r="M13"/>
      <c r="N13"/>
      <c r="O13"/>
      <c r="P13"/>
      <c r="Q13"/>
      <c r="R13"/>
      <c r="S13"/>
      <c r="T13"/>
      <c r="U13"/>
      <c r="V13" s="111" t="s">
        <v>125</v>
      </c>
      <c r="W13" s="119">
        <v>1</v>
      </c>
      <c r="X13" s="116">
        <v>0.124</v>
      </c>
      <c r="Y13" s="112"/>
      <c r="Z13" s="61">
        <f>W13*X13</f>
        <v>0.124</v>
      </c>
      <c r="AA13" s="62">
        <f>W13*Y13</f>
        <v>0</v>
      </c>
      <c r="AC13" s="3" t="s">
        <v>23</v>
      </c>
      <c r="AD13" s="11">
        <v>0.1</v>
      </c>
      <c r="AE13" s="34">
        <v>0</v>
      </c>
      <c r="AG13" s="18">
        <f>AE13*AD13</f>
        <v>0</v>
      </c>
      <c r="AH13" s="12">
        <f>$M$1</f>
        <v>1</v>
      </c>
      <c r="AI13" s="18">
        <f>AG13/AH13</f>
        <v>0</v>
      </c>
      <c r="AJ13" s="18"/>
      <c r="AK13"/>
      <c r="AL13"/>
      <c r="AM13"/>
      <c r="AN13"/>
      <c r="AO13"/>
      <c r="AP13"/>
    </row>
    <row r="14" spans="1:42" ht="15" thickBot="1" x14ac:dyDescent="0.25">
      <c r="A14" s="1" t="s">
        <v>137</v>
      </c>
      <c r="B14" s="15"/>
      <c r="C14" s="36"/>
      <c r="E14" s="17"/>
      <c r="F14" s="17"/>
      <c r="G14" s="17"/>
      <c r="H14" s="17"/>
      <c r="I14"/>
      <c r="J14"/>
      <c r="K14"/>
      <c r="L14"/>
      <c r="M14"/>
      <c r="N14"/>
      <c r="O14"/>
      <c r="P14"/>
      <c r="Q14"/>
      <c r="R14"/>
      <c r="S14"/>
      <c r="T14"/>
      <c r="U14"/>
      <c r="V14" s="109">
        <v>92022</v>
      </c>
      <c r="W14" s="120">
        <v>1</v>
      </c>
      <c r="X14" s="117">
        <v>0.47199999999999998</v>
      </c>
      <c r="Y14" s="110">
        <v>0.47199999999999998</v>
      </c>
      <c r="Z14" s="69">
        <f>W14*X14</f>
        <v>0.47199999999999998</v>
      </c>
      <c r="AA14" s="70">
        <f>W14*Y14</f>
        <v>0.47199999999999998</v>
      </c>
      <c r="AB14"/>
      <c r="AC14" s="1" t="s">
        <v>137</v>
      </c>
      <c r="AD14" s="15"/>
      <c r="AE14" s="36"/>
      <c r="AG14" s="17"/>
      <c r="AH14" s="17"/>
      <c r="AI14" s="17"/>
      <c r="AJ14" s="17"/>
      <c r="AK14"/>
      <c r="AL14"/>
      <c r="AM14"/>
      <c r="AN14"/>
      <c r="AO14"/>
      <c r="AP14"/>
    </row>
    <row r="15" spans="1:42" ht="15" thickBot="1" x14ac:dyDescent="0.25">
      <c r="A15" s="3" t="s">
        <v>22</v>
      </c>
      <c r="B15" s="11">
        <v>0.67900000000000005</v>
      </c>
      <c r="C15" s="34">
        <v>0</v>
      </c>
      <c r="E15" s="18">
        <f>C15*B15</f>
        <v>0</v>
      </c>
      <c r="F15" s="12">
        <f>$K$1</f>
        <v>1</v>
      </c>
      <c r="G15" s="18">
        <f>E15/F15</f>
        <v>0</v>
      </c>
      <c r="H15" s="18">
        <f>LARGE(G15:G16,1)</f>
        <v>0</v>
      </c>
      <c r="I15"/>
      <c r="J15"/>
      <c r="K15"/>
      <c r="L15"/>
      <c r="M15"/>
      <c r="N15"/>
      <c r="O15"/>
      <c r="P15"/>
      <c r="Q15"/>
      <c r="R15"/>
      <c r="S15"/>
      <c r="T15"/>
      <c r="U15"/>
      <c r="W15" s="67"/>
      <c r="X15" s="9"/>
      <c r="Y15" s="9"/>
      <c r="Z15" s="63">
        <f>SUM(Z13:Z14)</f>
        <v>0.59599999999999997</v>
      </c>
      <c r="AA15" s="64">
        <f>SUM(AA13:AA14)</f>
        <v>0.47199999999999998</v>
      </c>
      <c r="AB15"/>
      <c r="AC15" s="3" t="s">
        <v>22</v>
      </c>
      <c r="AD15" s="11">
        <v>0.67900000000000005</v>
      </c>
      <c r="AE15" s="34">
        <v>3</v>
      </c>
      <c r="AG15" s="18">
        <f>AE15*AD15</f>
        <v>2.0369999999999999</v>
      </c>
      <c r="AH15" s="12">
        <f>$K$1</f>
        <v>1</v>
      </c>
      <c r="AI15" s="18">
        <f>AG15/AH15</f>
        <v>2.0369999999999999</v>
      </c>
      <c r="AJ15" s="18">
        <f>LARGE(AI15:AI16,1)</f>
        <v>2.0369999999999999</v>
      </c>
      <c r="AK15"/>
      <c r="AL15"/>
      <c r="AM15"/>
      <c r="AN15"/>
      <c r="AO15"/>
      <c r="AP15"/>
    </row>
    <row r="16" spans="1:42" ht="15" thickBot="1" x14ac:dyDescent="0.25">
      <c r="A16" s="3" t="s">
        <v>23</v>
      </c>
      <c r="B16" s="11">
        <v>0.55500000000000005</v>
      </c>
      <c r="C16" s="34">
        <v>0</v>
      </c>
      <c r="E16" s="18">
        <f>C16*B16</f>
        <v>0</v>
      </c>
      <c r="F16" s="12">
        <f>$M$1</f>
        <v>1</v>
      </c>
      <c r="G16" s="18">
        <f>E16/F16</f>
        <v>0</v>
      </c>
      <c r="H16" s="18"/>
      <c r="I16"/>
      <c r="J16"/>
      <c r="K16"/>
      <c r="L16"/>
      <c r="M16"/>
      <c r="N16"/>
      <c r="O16"/>
      <c r="P16"/>
      <c r="Q16"/>
      <c r="R16"/>
      <c r="S16"/>
      <c r="T16"/>
      <c r="U16"/>
      <c r="AB16"/>
      <c r="AC16" s="3" t="s">
        <v>23</v>
      </c>
      <c r="AD16" s="11">
        <v>0.55500000000000005</v>
      </c>
      <c r="AE16" s="34">
        <v>3</v>
      </c>
      <c r="AG16" s="18">
        <f>AE16*AD16</f>
        <v>1.665</v>
      </c>
      <c r="AH16" s="12">
        <f>$M$1</f>
        <v>1</v>
      </c>
      <c r="AI16" s="18">
        <f>AG16/AH16</f>
        <v>1.665</v>
      </c>
      <c r="AJ16" s="18"/>
      <c r="AK16"/>
      <c r="AL16"/>
      <c r="AM16"/>
      <c r="AN16"/>
      <c r="AO16"/>
      <c r="AP16"/>
    </row>
    <row r="17" spans="1:42" ht="15" thickBot="1" x14ac:dyDescent="0.25">
      <c r="A17" s="1" t="s">
        <v>139</v>
      </c>
      <c r="B17" s="15"/>
      <c r="C17" s="36"/>
      <c r="E17" s="17"/>
      <c r="F17" s="17"/>
      <c r="G17" s="17"/>
      <c r="H17" s="17"/>
      <c r="I17"/>
      <c r="J17"/>
      <c r="K17"/>
      <c r="L17"/>
      <c r="M17"/>
      <c r="N17"/>
      <c r="O17"/>
      <c r="P17"/>
      <c r="Q17"/>
      <c r="R17"/>
      <c r="S17"/>
      <c r="T17"/>
      <c r="U17"/>
      <c r="V17" s="113" t="s">
        <v>197</v>
      </c>
      <c r="W17" s="118" t="s">
        <v>124</v>
      </c>
      <c r="X17" s="115" t="s">
        <v>89</v>
      </c>
      <c r="Y17" s="114" t="s">
        <v>90</v>
      </c>
      <c r="Z17" s="71" t="s">
        <v>89</v>
      </c>
      <c r="AA17" s="72" t="s">
        <v>90</v>
      </c>
      <c r="AB17"/>
      <c r="AC17" s="1" t="s">
        <v>139</v>
      </c>
      <c r="AD17" s="15"/>
      <c r="AE17" s="36"/>
      <c r="AG17" s="17"/>
      <c r="AH17" s="17"/>
      <c r="AI17" s="17"/>
      <c r="AJ17" s="17"/>
      <c r="AK17"/>
      <c r="AL17"/>
      <c r="AM17"/>
      <c r="AN17"/>
      <c r="AO17"/>
      <c r="AP17"/>
    </row>
    <row r="18" spans="1:42" ht="14.25" x14ac:dyDescent="0.2">
      <c r="A18" s="3" t="s">
        <v>22</v>
      </c>
      <c r="B18" s="11">
        <v>5.0999999999999997E-2</v>
      </c>
      <c r="C18" s="34">
        <v>0</v>
      </c>
      <c r="E18" s="18">
        <f>C18*B18</f>
        <v>0</v>
      </c>
      <c r="F18" s="12">
        <f>$K$1</f>
        <v>1</v>
      </c>
      <c r="G18" s="18">
        <f>E18/F18</f>
        <v>0</v>
      </c>
      <c r="H18" s="18">
        <f>LARGE(G18:G19,1)</f>
        <v>0</v>
      </c>
      <c r="I18"/>
      <c r="J18"/>
      <c r="K18"/>
      <c r="L18"/>
      <c r="M18"/>
      <c r="N18"/>
      <c r="O18"/>
      <c r="P18"/>
      <c r="Q18"/>
      <c r="R18"/>
      <c r="S18"/>
      <c r="T18"/>
      <c r="U18"/>
      <c r="V18" s="111" t="s">
        <v>125</v>
      </c>
      <c r="W18" s="119">
        <v>1</v>
      </c>
      <c r="X18" s="116">
        <v>0.124</v>
      </c>
      <c r="Y18" s="112"/>
      <c r="Z18" s="61">
        <f>W18*X18</f>
        <v>0.124</v>
      </c>
      <c r="AA18" s="62">
        <f>W18*Y18</f>
        <v>0</v>
      </c>
      <c r="AB18"/>
      <c r="AC18" s="3" t="s">
        <v>22</v>
      </c>
      <c r="AD18" s="11">
        <v>5.0999999999999997E-2</v>
      </c>
      <c r="AE18" s="34">
        <v>4</v>
      </c>
      <c r="AG18" s="18">
        <f>AE18*AD18</f>
        <v>0.20399999999999999</v>
      </c>
      <c r="AH18" s="12">
        <f>$K$1</f>
        <v>1</v>
      </c>
      <c r="AI18" s="18">
        <f>AG18/AH18</f>
        <v>0.20399999999999999</v>
      </c>
      <c r="AJ18" s="18">
        <f>LARGE(AI18:AI19,1)</f>
        <v>0.20399999999999999</v>
      </c>
      <c r="AK18"/>
      <c r="AL18"/>
      <c r="AM18"/>
      <c r="AN18"/>
      <c r="AO18"/>
      <c r="AP18"/>
    </row>
    <row r="19" spans="1:42" ht="15" thickBot="1" x14ac:dyDescent="0.25">
      <c r="A19" s="3" t="s">
        <v>23</v>
      </c>
      <c r="B19" s="11">
        <v>5.0999999999999997E-2</v>
      </c>
      <c r="C19" s="34">
        <v>0</v>
      </c>
      <c r="E19" s="18">
        <f>C19*B19</f>
        <v>0</v>
      </c>
      <c r="F19" s="12">
        <f>$M$1</f>
        <v>1</v>
      </c>
      <c r="G19" s="18">
        <f>E19/F19</f>
        <v>0</v>
      </c>
      <c r="H19" s="18"/>
      <c r="I19"/>
      <c r="J19"/>
      <c r="K19"/>
      <c r="L19"/>
      <c r="M19"/>
      <c r="N19"/>
      <c r="O19"/>
      <c r="P19"/>
      <c r="Q19"/>
      <c r="R19"/>
      <c r="S19"/>
      <c r="T19"/>
      <c r="U19"/>
      <c r="V19" s="109">
        <v>92002</v>
      </c>
      <c r="W19" s="120">
        <v>1</v>
      </c>
      <c r="X19" s="117">
        <v>0.55500000000000005</v>
      </c>
      <c r="Y19" s="110">
        <v>0.55500000000000005</v>
      </c>
      <c r="Z19" s="69">
        <f>W19*X19</f>
        <v>0.55500000000000005</v>
      </c>
      <c r="AA19" s="70">
        <f>W19*Y19</f>
        <v>0.55500000000000005</v>
      </c>
      <c r="AB19"/>
      <c r="AC19" s="3" t="s">
        <v>23</v>
      </c>
      <c r="AD19" s="11">
        <v>5.0999999999999997E-2</v>
      </c>
      <c r="AE19" s="34">
        <v>4</v>
      </c>
      <c r="AG19" s="18">
        <f>AE19*AD19</f>
        <v>0.20399999999999999</v>
      </c>
      <c r="AH19" s="12">
        <f>$M$1</f>
        <v>1</v>
      </c>
      <c r="AI19" s="18">
        <f>AG19/AH19</f>
        <v>0.20399999999999999</v>
      </c>
      <c r="AJ19" s="18"/>
      <c r="AK19"/>
      <c r="AL19"/>
      <c r="AM19"/>
      <c r="AN19"/>
      <c r="AO19"/>
      <c r="AP19"/>
    </row>
    <row r="20" spans="1:42" ht="15" thickBot="1" x14ac:dyDescent="0.25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W20" s="67"/>
      <c r="X20" s="9"/>
      <c r="Y20" s="9"/>
      <c r="Z20" s="63">
        <f>SUM(Z18:Z19)</f>
        <v>0.67900000000000005</v>
      </c>
      <c r="AA20" s="64">
        <f>SUM(AA18:AA19)</f>
        <v>0.55500000000000005</v>
      </c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</row>
    <row r="21" spans="1:42" ht="14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</row>
    <row r="22" spans="1:42" ht="14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</row>
    <row r="23" spans="1:42" ht="14.2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</row>
    <row r="24" spans="1:42" ht="14.2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</row>
    <row r="25" spans="1:42" ht="14.2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</row>
    <row r="26" spans="1:42" ht="14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</row>
    <row r="27" spans="1:42" ht="14.2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</row>
    <row r="28" spans="1:42" ht="14.2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</row>
    <row r="29" spans="1:42" ht="14.2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</row>
    <row r="30" spans="1:42" ht="14.25" x14ac:dyDescent="0.2">
      <c r="A30"/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</row>
    <row r="31" spans="1:42" ht="14.25" x14ac:dyDescent="0.2">
      <c r="A31"/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</row>
    <row r="32" spans="1:42" ht="14.25" x14ac:dyDescent="0.2">
      <c r="A32"/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</row>
    <row r="33" spans="1:42" ht="14.25" x14ac:dyDescent="0.2">
      <c r="A33"/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</row>
    <row r="34" spans="1:42" ht="14.25" x14ac:dyDescent="0.2">
      <c r="A34"/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</row>
    <row r="35" spans="1:42" ht="14.25" x14ac:dyDescent="0.2">
      <c r="A35"/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</row>
    <row r="36" spans="1:42" ht="14.25" x14ac:dyDescent="0.2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</row>
    <row r="37" spans="1:42" ht="14.25" x14ac:dyDescent="0.2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</row>
    <row r="38" spans="1:42" ht="14.25" x14ac:dyDescent="0.2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</row>
    <row r="39" spans="1:42" ht="14.25" x14ac:dyDescent="0.2">
      <c r="A39"/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</row>
    <row r="40" spans="1:42" ht="14.25" x14ac:dyDescent="0.2">
      <c r="A40"/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</row>
    <row r="41" spans="1:42" ht="14.25" x14ac:dyDescent="0.2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</row>
    <row r="42" spans="1:42" ht="14.25" x14ac:dyDescent="0.2">
      <c r="A42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</row>
    <row r="43" spans="1:42" ht="14.25" x14ac:dyDescent="0.2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</row>
    <row r="44" spans="1:42" ht="14.25" x14ac:dyDescent="0.2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</row>
    <row r="45" spans="1:42" ht="14.25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</row>
    <row r="46" spans="1:42" ht="14.25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</row>
    <row r="47" spans="1:42" ht="14.25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</row>
    <row r="48" spans="1:42" ht="14.25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</row>
    <row r="49" spans="1:42" ht="14.25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</row>
    <row r="50" spans="1:42" ht="14.25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</row>
    <row r="51" spans="1:42" ht="14.25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</row>
    <row r="52" spans="1:42" ht="14.25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</row>
    <row r="53" spans="1:42" ht="14.25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</row>
    <row r="54" spans="1:42" ht="14.25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</row>
    <row r="55" spans="1:42" ht="14.25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</row>
    <row r="56" spans="1:42" ht="14.25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</row>
    <row r="57" spans="1:42" ht="14.25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</row>
    <row r="58" spans="1:42" ht="14.25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</row>
    <row r="59" spans="1:42" ht="14.25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</row>
    <row r="60" spans="1:42" ht="14.25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</row>
    <row r="61" spans="1:42" ht="14.25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</row>
    <row r="62" spans="1:42" ht="14.25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</row>
    <row r="63" spans="1:42" ht="14.25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</row>
    <row r="64" spans="1:42" ht="14.25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</row>
    <row r="65" spans="1:42" ht="14.25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</row>
    <row r="66" spans="1:42" ht="14.25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</row>
    <row r="67" spans="1:42" ht="14.25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</row>
    <row r="68" spans="1:42" ht="14.25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</row>
    <row r="69" spans="1:42" ht="14.25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</row>
    <row r="70" spans="1:42" ht="14.25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</row>
    <row r="71" spans="1:42" ht="14.25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</row>
    <row r="72" spans="1:42" ht="14.25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</row>
    <row r="73" spans="1:42" ht="14.25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</row>
    <row r="74" spans="1:42" ht="14.25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</row>
    <row r="75" spans="1:42" ht="14.25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</row>
    <row r="76" spans="1:42" ht="14.25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</row>
    <row r="77" spans="1:42" ht="14.25" x14ac:dyDescent="0.2"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J77"/>
      <c r="AK77"/>
      <c r="AL77"/>
      <c r="AM77"/>
      <c r="AN77"/>
      <c r="AO77"/>
      <c r="AP77"/>
    </row>
    <row r="78" spans="1:42" ht="14.25" x14ac:dyDescent="0.2"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J78"/>
      <c r="AK78"/>
      <c r="AL78"/>
      <c r="AM78"/>
      <c r="AN78"/>
      <c r="AO78"/>
      <c r="AP78"/>
    </row>
    <row r="79" spans="1:42" ht="14.25" x14ac:dyDescent="0.2"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J79"/>
      <c r="AK79"/>
      <c r="AL79"/>
      <c r="AM79"/>
      <c r="AN79"/>
      <c r="AO79"/>
      <c r="AP79"/>
    </row>
    <row r="80" spans="1:42" ht="14.25" x14ac:dyDescent="0.2"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J80"/>
      <c r="AK80"/>
      <c r="AL80"/>
      <c r="AM80"/>
      <c r="AN80"/>
      <c r="AO80"/>
      <c r="AP80"/>
    </row>
    <row r="81" spans="8:42" ht="14.25" x14ac:dyDescent="0.2"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J81"/>
      <c r="AK81"/>
      <c r="AL81"/>
      <c r="AM81"/>
      <c r="AN81"/>
      <c r="AO81"/>
      <c r="AP81"/>
    </row>
    <row r="82" spans="8:42" ht="14.25" x14ac:dyDescent="0.2"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J82"/>
      <c r="AK82"/>
      <c r="AL82"/>
      <c r="AM82"/>
      <c r="AN82"/>
      <c r="AO82"/>
      <c r="AP82"/>
    </row>
    <row r="83" spans="8:42" ht="14.25" x14ac:dyDescent="0.2"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J83"/>
      <c r="AK83"/>
      <c r="AL83"/>
      <c r="AM83"/>
      <c r="AN83"/>
      <c r="AO83"/>
      <c r="AP83"/>
    </row>
    <row r="84" spans="8:42" ht="14.25" x14ac:dyDescent="0.2"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J84"/>
      <c r="AK84"/>
      <c r="AL84"/>
      <c r="AM84"/>
      <c r="AN84"/>
      <c r="AO84"/>
      <c r="AP84"/>
    </row>
    <row r="85" spans="8:42" ht="14.25" x14ac:dyDescent="0.2"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J85"/>
      <c r="AK85"/>
      <c r="AL85"/>
      <c r="AM85"/>
      <c r="AN85"/>
      <c r="AO85"/>
      <c r="AP85"/>
    </row>
    <row r="86" spans="8:42" ht="14.25" x14ac:dyDescent="0.2"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J86"/>
      <c r="AK86"/>
      <c r="AL86"/>
      <c r="AM86"/>
      <c r="AN86"/>
      <c r="AO86"/>
      <c r="AP86"/>
    </row>
    <row r="87" spans="8:42" ht="14.25" x14ac:dyDescent="0.2"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J87"/>
      <c r="AK87"/>
      <c r="AL87"/>
      <c r="AM87"/>
      <c r="AN87"/>
      <c r="AO87"/>
      <c r="AP87"/>
    </row>
    <row r="88" spans="8:42" ht="14.25" x14ac:dyDescent="0.2"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J88"/>
      <c r="AK88"/>
      <c r="AL88"/>
      <c r="AM88"/>
      <c r="AN88"/>
      <c r="AO88"/>
      <c r="AP88"/>
    </row>
    <row r="89" spans="8:42" ht="14.25" x14ac:dyDescent="0.2"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J89"/>
      <c r="AK89"/>
      <c r="AL89"/>
      <c r="AM89"/>
      <c r="AN89"/>
      <c r="AO89"/>
      <c r="AP89"/>
    </row>
    <row r="90" spans="8:42" ht="14.25" x14ac:dyDescent="0.2"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J90"/>
      <c r="AK90"/>
      <c r="AL90"/>
      <c r="AM90"/>
      <c r="AN90"/>
      <c r="AO90"/>
      <c r="AP90"/>
    </row>
    <row r="91" spans="8:42" ht="14.25" x14ac:dyDescent="0.2"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J91"/>
      <c r="AK91"/>
      <c r="AL91"/>
      <c r="AM91"/>
      <c r="AN91"/>
      <c r="AO91"/>
      <c r="AP91"/>
    </row>
    <row r="92" spans="8:42" ht="14.25" x14ac:dyDescent="0.2"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J92"/>
      <c r="AK92"/>
      <c r="AL92"/>
      <c r="AM92"/>
      <c r="AN92"/>
      <c r="AO92"/>
      <c r="AP92"/>
    </row>
    <row r="93" spans="8:42" ht="14.25" x14ac:dyDescent="0.2"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J93"/>
      <c r="AK93"/>
      <c r="AL93"/>
      <c r="AM93"/>
      <c r="AN93"/>
      <c r="AO93"/>
      <c r="AP93"/>
    </row>
    <row r="94" spans="8:42" ht="14.25" x14ac:dyDescent="0.2"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J94"/>
      <c r="AK94"/>
      <c r="AL94"/>
      <c r="AM94"/>
      <c r="AN94"/>
      <c r="AO94"/>
      <c r="AP94"/>
    </row>
    <row r="95" spans="8:42" ht="14.25" x14ac:dyDescent="0.2"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J95"/>
      <c r="AK95"/>
      <c r="AL95"/>
      <c r="AM95"/>
      <c r="AN95"/>
      <c r="AO95"/>
      <c r="AP95"/>
    </row>
    <row r="96" spans="8:42" ht="14.25" x14ac:dyDescent="0.2"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J96"/>
      <c r="AK96"/>
      <c r="AL96"/>
      <c r="AM96"/>
      <c r="AN96"/>
      <c r="AO96"/>
      <c r="AP96"/>
    </row>
    <row r="97" spans="8:42" ht="14.25" x14ac:dyDescent="0.2"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J97"/>
      <c r="AK97"/>
      <c r="AL97"/>
      <c r="AM97"/>
      <c r="AN97"/>
      <c r="AO97"/>
      <c r="AP97"/>
    </row>
    <row r="98" spans="8:42" ht="14.25" x14ac:dyDescent="0.2"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J98"/>
      <c r="AK98"/>
      <c r="AL98"/>
      <c r="AM98"/>
      <c r="AN98"/>
      <c r="AO98"/>
      <c r="AP98"/>
    </row>
    <row r="99" spans="8:42" ht="14.25" x14ac:dyDescent="0.2"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J99"/>
      <c r="AK99"/>
      <c r="AL99"/>
      <c r="AM99"/>
      <c r="AN99"/>
      <c r="AO99"/>
      <c r="AP99"/>
    </row>
    <row r="100" spans="8:42" ht="14.25" x14ac:dyDescent="0.2"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J100"/>
      <c r="AK100"/>
      <c r="AL100"/>
      <c r="AM100"/>
      <c r="AN100"/>
      <c r="AO100"/>
      <c r="AP100"/>
    </row>
    <row r="101" spans="8:42" ht="14.25" x14ac:dyDescent="0.2"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J101"/>
      <c r="AK101"/>
      <c r="AL101"/>
      <c r="AM101"/>
      <c r="AN101"/>
      <c r="AO101"/>
      <c r="AP101"/>
    </row>
    <row r="102" spans="8:42" ht="14.25" x14ac:dyDescent="0.2"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J102"/>
      <c r="AK102"/>
      <c r="AL102"/>
      <c r="AM102"/>
      <c r="AN102"/>
      <c r="AO102"/>
      <c r="AP102"/>
    </row>
    <row r="103" spans="8:42" ht="14.25" x14ac:dyDescent="0.2"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J103"/>
      <c r="AK103"/>
      <c r="AL103"/>
      <c r="AM103"/>
      <c r="AN103"/>
      <c r="AO103"/>
      <c r="AP103"/>
    </row>
    <row r="104" spans="8:42" ht="14.25" x14ac:dyDescent="0.2"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J104"/>
      <c r="AK104"/>
      <c r="AL104"/>
      <c r="AM104"/>
      <c r="AN104"/>
      <c r="AO104"/>
      <c r="AP104"/>
    </row>
    <row r="105" spans="8:42" ht="14.25" x14ac:dyDescent="0.2"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J105"/>
      <c r="AK105"/>
      <c r="AL105"/>
      <c r="AM105"/>
      <c r="AN105"/>
      <c r="AO105"/>
      <c r="AP105"/>
    </row>
    <row r="106" spans="8:42" ht="14.25" x14ac:dyDescent="0.2"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J106"/>
      <c r="AK106"/>
      <c r="AL106"/>
      <c r="AM106"/>
      <c r="AN106"/>
      <c r="AO106"/>
      <c r="AP106"/>
    </row>
    <row r="107" spans="8:42" ht="14.25" x14ac:dyDescent="0.2"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J107"/>
      <c r="AK107"/>
      <c r="AL107"/>
      <c r="AM107"/>
      <c r="AN107"/>
      <c r="AO107"/>
      <c r="AP107"/>
    </row>
    <row r="108" spans="8:42" ht="14.25" x14ac:dyDescent="0.2"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J108"/>
      <c r="AK108"/>
      <c r="AL108"/>
      <c r="AM108"/>
      <c r="AN108"/>
      <c r="AO108"/>
      <c r="AP108"/>
    </row>
    <row r="109" spans="8:42" ht="14.25" x14ac:dyDescent="0.2"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J109"/>
      <c r="AK109"/>
      <c r="AL109"/>
      <c r="AM109"/>
      <c r="AN109"/>
      <c r="AO109"/>
      <c r="AP109"/>
    </row>
    <row r="110" spans="8:42" ht="14.25" x14ac:dyDescent="0.2"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J110"/>
      <c r="AK110"/>
      <c r="AL110"/>
      <c r="AM110"/>
      <c r="AN110"/>
      <c r="AO110"/>
      <c r="AP110"/>
    </row>
    <row r="111" spans="8:42" ht="14.25" x14ac:dyDescent="0.2"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J111"/>
      <c r="AK111"/>
      <c r="AL111"/>
      <c r="AM111"/>
      <c r="AN111"/>
      <c r="AO111"/>
      <c r="AP111"/>
    </row>
    <row r="112" spans="8:42" ht="14.25" x14ac:dyDescent="0.2"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J112"/>
      <c r="AK112"/>
      <c r="AL112"/>
      <c r="AM112"/>
      <c r="AN112"/>
      <c r="AO112"/>
      <c r="AP112"/>
    </row>
    <row r="113" spans="8:42" ht="14.25" x14ac:dyDescent="0.2"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  <c r="V113"/>
      <c r="W113"/>
      <c r="X113"/>
      <c r="Y113"/>
      <c r="Z113"/>
      <c r="AA113"/>
      <c r="AB113"/>
      <c r="AJ113"/>
      <c r="AK113"/>
      <c r="AL113"/>
      <c r="AM113"/>
      <c r="AN113"/>
      <c r="AO113"/>
      <c r="AP113"/>
    </row>
    <row r="114" spans="8:42" ht="14.25" x14ac:dyDescent="0.2"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  <c r="V114"/>
      <c r="W114"/>
      <c r="X114"/>
      <c r="Y114"/>
      <c r="Z114"/>
      <c r="AA114"/>
      <c r="AB114"/>
      <c r="AJ114"/>
      <c r="AK114"/>
      <c r="AL114"/>
      <c r="AM114"/>
      <c r="AN114"/>
      <c r="AO114"/>
      <c r="AP114"/>
    </row>
    <row r="115" spans="8:42" ht="14.25" x14ac:dyDescent="0.2"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J115"/>
      <c r="AK115"/>
      <c r="AL115"/>
      <c r="AM115"/>
      <c r="AN115"/>
      <c r="AO115"/>
      <c r="AP115"/>
    </row>
  </sheetData>
  <pageMargins left="0.511811024" right="0.511811024" top="0.78740157499999996" bottom="0.78740157499999996" header="0.31496062000000002" footer="0.31496062000000002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N120"/>
  <sheetViews>
    <sheetView showGridLines="0" zoomScale="85" zoomScaleNormal="85" workbookViewId="0">
      <selection activeCell="AD70" sqref="AD70"/>
    </sheetView>
  </sheetViews>
  <sheetFormatPr defaultRowHeight="12.75" x14ac:dyDescent="0.2"/>
  <cols>
    <col min="1" max="1" width="10.625" style="6" bestFit="1" customWidth="1"/>
    <col min="2" max="2" width="12.75" style="9" customWidth="1"/>
    <col min="3" max="3" width="10.125" style="6" customWidth="1"/>
    <col min="4" max="4" width="2.75" style="6" customWidth="1"/>
    <col min="5" max="5" width="5" style="9" customWidth="1"/>
    <col min="6" max="6" width="3.375" style="9" bestFit="1" customWidth="1"/>
    <col min="7" max="8" width="5" style="9" customWidth="1"/>
    <col min="9" max="9" width="2.75" style="6" customWidth="1"/>
    <col min="10" max="10" width="10.625" style="9" customWidth="1"/>
    <col min="11" max="11" width="1.875" style="9" customWidth="1"/>
    <col min="12" max="12" width="7.75" style="9" customWidth="1"/>
    <col min="13" max="13" width="1.875" style="9" customWidth="1"/>
    <col min="14" max="14" width="2.75" style="6" customWidth="1"/>
    <col min="15" max="15" width="3.25" style="6" customWidth="1"/>
    <col min="16" max="16" width="5" style="6" customWidth="1"/>
    <col min="17" max="17" width="4.25" style="6" customWidth="1"/>
    <col min="18" max="18" width="5" style="6" customWidth="1"/>
    <col min="19" max="19" width="2.75" style="6" customWidth="1"/>
    <col min="20" max="20" width="9.125" style="6" customWidth="1"/>
    <col min="21" max="21" width="10.625" style="9" bestFit="1" customWidth="1"/>
    <col min="22" max="22" width="5.875" style="9" bestFit="1" customWidth="1"/>
    <col min="23" max="23" width="5.75" style="6" bestFit="1" customWidth="1"/>
    <col min="24" max="24" width="5.625" style="6" bestFit="1" customWidth="1"/>
    <col min="25" max="26" width="5.75" style="6" bestFit="1" customWidth="1"/>
    <col min="27" max="27" width="9" style="6"/>
    <col min="28" max="28" width="10.625" style="6" bestFit="1" customWidth="1"/>
    <col min="29" max="29" width="12.75" style="9" customWidth="1"/>
    <col min="30" max="30" width="10.125" style="6" customWidth="1"/>
    <col min="31" max="31" width="2.75" style="6" customWidth="1"/>
    <col min="32" max="32" width="5" style="9" customWidth="1"/>
    <col min="33" max="33" width="3.375" style="9" bestFit="1" customWidth="1"/>
    <col min="34" max="35" width="5" style="9" customWidth="1"/>
    <col min="36" max="36" width="2.75" style="6" customWidth="1"/>
    <col min="37" max="37" width="3.25" style="6" customWidth="1"/>
    <col min="38" max="38" width="5" style="6" customWidth="1"/>
    <col min="39" max="39" width="4.25" style="6" customWidth="1"/>
    <col min="40" max="40" width="5" style="6" customWidth="1"/>
    <col min="41" max="41" width="2.75" style="6" customWidth="1"/>
    <col min="42" max="16384" width="9" style="6"/>
  </cols>
  <sheetData>
    <row r="1" spans="1:40" ht="1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RESUMO!D20</f>
        <v>4</v>
      </c>
      <c r="L1" s="47" t="s">
        <v>23</v>
      </c>
      <c r="M1" s="23">
        <f>RESUMO!E20</f>
        <v>2</v>
      </c>
      <c r="O1" s="24" t="s">
        <v>24</v>
      </c>
      <c r="P1" s="25">
        <f>SUM(H:H)</f>
        <v>23.699375</v>
      </c>
      <c r="Q1" s="26" t="s">
        <v>41</v>
      </c>
      <c r="R1" s="27">
        <f>P1/h_por_dia</f>
        <v>2.962421875</v>
      </c>
      <c r="V1"/>
      <c r="W1"/>
      <c r="X1"/>
      <c r="Y1"/>
      <c r="Z1"/>
      <c r="AA1"/>
      <c r="AB1" s="7" t="s">
        <v>130</v>
      </c>
      <c r="AC1" s="10" t="s">
        <v>40</v>
      </c>
      <c r="AD1" s="5" t="s">
        <v>19</v>
      </c>
      <c r="AF1" s="10" t="s">
        <v>20</v>
      </c>
      <c r="AG1" s="10" t="s">
        <v>21</v>
      </c>
      <c r="AH1" s="10" t="s">
        <v>24</v>
      </c>
      <c r="AI1" s="10" t="s">
        <v>24</v>
      </c>
      <c r="AK1" s="24" t="s">
        <v>24</v>
      </c>
      <c r="AL1" s="25">
        <f>SUM(AI:AI)</f>
        <v>8.9287499999999991</v>
      </c>
      <c r="AM1" s="26" t="s">
        <v>41</v>
      </c>
      <c r="AN1" s="27">
        <f>AL1/h_por_dia</f>
        <v>1.1160937499999999</v>
      </c>
    </row>
    <row r="2" spans="1:40" ht="14.25" x14ac:dyDescent="0.2">
      <c r="A2" s="44">
        <v>1</v>
      </c>
      <c r="B2" s="15"/>
      <c r="C2" s="2"/>
      <c r="E2" s="17"/>
      <c r="F2" s="17"/>
      <c r="G2" s="17"/>
      <c r="H2" s="17"/>
      <c r="V2"/>
      <c r="W2"/>
      <c r="X2"/>
      <c r="Y2"/>
      <c r="Z2"/>
      <c r="AA2"/>
      <c r="AB2" s="44">
        <v>1</v>
      </c>
      <c r="AC2" s="15"/>
      <c r="AD2" s="2"/>
      <c r="AF2" s="17"/>
      <c r="AG2" s="17"/>
      <c r="AH2" s="17"/>
      <c r="AI2" s="17"/>
    </row>
    <row r="3" spans="1:40" ht="14.25" x14ac:dyDescent="0.2">
      <c r="A3" s="3" t="s">
        <v>22</v>
      </c>
      <c r="B3" s="11">
        <v>0.25</v>
      </c>
      <c r="C3" s="34">
        <v>10</v>
      </c>
      <c r="E3" s="18">
        <f>C3*B3</f>
        <v>2.5</v>
      </c>
      <c r="F3" s="12">
        <f>$K$1</f>
        <v>4</v>
      </c>
      <c r="G3" s="18">
        <f>E3/F3</f>
        <v>0.625</v>
      </c>
      <c r="H3" s="18">
        <f>LARGE(G3:G4,1)</f>
        <v>0.625</v>
      </c>
      <c r="Q3" s="127"/>
      <c r="V3"/>
      <c r="W3"/>
      <c r="X3"/>
      <c r="Y3"/>
      <c r="Z3"/>
      <c r="AA3"/>
      <c r="AB3" s="3" t="s">
        <v>22</v>
      </c>
      <c r="AC3" s="11">
        <v>0.25</v>
      </c>
      <c r="AD3" s="34">
        <v>3</v>
      </c>
      <c r="AF3" s="18">
        <f>AD3*AC3</f>
        <v>0.75</v>
      </c>
      <c r="AG3" s="12">
        <f>$K$1</f>
        <v>4</v>
      </c>
      <c r="AH3" s="18">
        <f>AF3/AG3</f>
        <v>0.1875</v>
      </c>
      <c r="AI3" s="18">
        <f>LARGE(AH3:AH4,1)</f>
        <v>0.1875</v>
      </c>
    </row>
    <row r="4" spans="1:40" ht="14.25" x14ac:dyDescent="0.2">
      <c r="A4" s="3" t="s">
        <v>23</v>
      </c>
      <c r="B4" s="11"/>
      <c r="C4" s="34">
        <v>10</v>
      </c>
      <c r="E4" s="18">
        <f>C4*B4</f>
        <v>0</v>
      </c>
      <c r="F4" s="12">
        <f>$M$1</f>
        <v>2</v>
      </c>
      <c r="G4" s="18">
        <f>E4/F4</f>
        <v>0</v>
      </c>
      <c r="H4" s="18"/>
      <c r="Q4" s="127"/>
      <c r="V4"/>
      <c r="W4"/>
      <c r="X4"/>
      <c r="Y4"/>
      <c r="Z4"/>
      <c r="AA4"/>
      <c r="AB4" s="3" t="s">
        <v>23</v>
      </c>
      <c r="AC4" s="11"/>
      <c r="AD4" s="34">
        <v>3</v>
      </c>
      <c r="AF4" s="18">
        <f>AD4*AC4</f>
        <v>0</v>
      </c>
      <c r="AG4" s="12">
        <f>$M$1</f>
        <v>2</v>
      </c>
      <c r="AH4" s="18">
        <f>AF4/AG4</f>
        <v>0</v>
      </c>
      <c r="AI4" s="18"/>
    </row>
    <row r="5" spans="1:40" ht="14.25" x14ac:dyDescent="0.2">
      <c r="A5" s="44">
        <f>A2+1</f>
        <v>2</v>
      </c>
      <c r="B5" s="15"/>
      <c r="C5" s="45"/>
      <c r="E5" s="17"/>
      <c r="F5" s="17"/>
      <c r="G5" s="17"/>
      <c r="H5" s="17"/>
      <c r="Q5" s="127"/>
      <c r="V5"/>
      <c r="W5"/>
      <c r="X5"/>
      <c r="Y5"/>
      <c r="Z5"/>
      <c r="AA5"/>
      <c r="AB5" s="44">
        <f>AB2+1</f>
        <v>2</v>
      </c>
      <c r="AC5" s="15"/>
      <c r="AD5" s="45"/>
      <c r="AF5" s="17"/>
      <c r="AG5" s="17"/>
      <c r="AH5" s="17"/>
      <c r="AI5" s="17"/>
    </row>
    <row r="6" spans="1:40" ht="14.25" x14ac:dyDescent="0.2">
      <c r="A6" s="3" t="s">
        <v>22</v>
      </c>
      <c r="B6" s="11">
        <v>0.1525</v>
      </c>
      <c r="C6" s="34">
        <v>8</v>
      </c>
      <c r="E6" s="18">
        <f>C6*B6</f>
        <v>1.22</v>
      </c>
      <c r="F6" s="12">
        <f>$K$1</f>
        <v>4</v>
      </c>
      <c r="G6" s="18">
        <f>E6/F6</f>
        <v>0.30499999999999999</v>
      </c>
      <c r="H6" s="18">
        <f>LARGE(G6:G7,1)</f>
        <v>0.30499999999999999</v>
      </c>
      <c r="Q6" s="127"/>
      <c r="V6"/>
      <c r="W6"/>
      <c r="X6"/>
      <c r="Y6"/>
      <c r="Z6"/>
      <c r="AA6"/>
      <c r="AB6" s="3" t="s">
        <v>22</v>
      </c>
      <c r="AC6" s="11">
        <v>0.1525</v>
      </c>
      <c r="AD6" s="34">
        <v>3</v>
      </c>
      <c r="AF6" s="18">
        <f>AD6*AC6</f>
        <v>0.45750000000000002</v>
      </c>
      <c r="AG6" s="12">
        <f>$K$1</f>
        <v>4</v>
      </c>
      <c r="AH6" s="18">
        <f>AF6/AG6</f>
        <v>0.114375</v>
      </c>
      <c r="AI6" s="18">
        <f>LARGE(AH6:AH7,1)</f>
        <v>0.114375</v>
      </c>
    </row>
    <row r="7" spans="1:40" ht="15" thickBot="1" x14ac:dyDescent="0.25">
      <c r="A7" s="3" t="s">
        <v>23</v>
      </c>
      <c r="B7" s="11">
        <v>4.8099999999999997E-2</v>
      </c>
      <c r="C7" s="34">
        <v>8</v>
      </c>
      <c r="E7" s="18">
        <f>C7*B7</f>
        <v>0.38479999999999998</v>
      </c>
      <c r="F7" s="12">
        <f>$M$1</f>
        <v>2</v>
      </c>
      <c r="G7" s="18">
        <f>E7/F7</f>
        <v>0.19239999999999999</v>
      </c>
      <c r="H7" s="18"/>
      <c r="Q7" s="127"/>
      <c r="U7" s="9" t="s">
        <v>210</v>
      </c>
      <c r="V7"/>
      <c r="W7"/>
      <c r="X7"/>
      <c r="Y7"/>
      <c r="Z7"/>
      <c r="AA7"/>
      <c r="AB7" s="3" t="s">
        <v>23</v>
      </c>
      <c r="AC7" s="11">
        <v>4.8099999999999997E-2</v>
      </c>
      <c r="AD7" s="34">
        <v>3</v>
      </c>
      <c r="AF7" s="18">
        <f>AD7*AC7</f>
        <v>0.14429999999999998</v>
      </c>
      <c r="AG7" s="12">
        <f>$M$1</f>
        <v>2</v>
      </c>
      <c r="AH7" s="18">
        <f>AF7/AG7</f>
        <v>7.2149999999999992E-2</v>
      </c>
      <c r="AI7" s="18"/>
    </row>
    <row r="8" spans="1:40" ht="15" thickBot="1" x14ac:dyDescent="0.25">
      <c r="A8" s="44">
        <f>A5+1</f>
        <v>3</v>
      </c>
      <c r="B8" s="15"/>
      <c r="C8" s="45"/>
      <c r="E8" s="17"/>
      <c r="F8" s="17"/>
      <c r="G8" s="17"/>
      <c r="H8" s="17"/>
      <c r="Q8" s="127"/>
      <c r="T8" s="9"/>
      <c r="U8" s="113" t="s">
        <v>197</v>
      </c>
      <c r="V8" s="118" t="s">
        <v>124</v>
      </c>
      <c r="W8" s="115" t="s">
        <v>89</v>
      </c>
      <c r="X8" s="114" t="s">
        <v>90</v>
      </c>
      <c r="Y8" s="71" t="s">
        <v>89</v>
      </c>
      <c r="Z8" s="72" t="s">
        <v>90</v>
      </c>
      <c r="AA8"/>
      <c r="AB8" s="44">
        <f>AB5+1</f>
        <v>3</v>
      </c>
      <c r="AC8" s="15"/>
      <c r="AD8" s="45"/>
      <c r="AF8" s="17"/>
      <c r="AG8" s="17"/>
      <c r="AH8" s="17"/>
      <c r="AI8" s="17"/>
    </row>
    <row r="9" spans="1:40" ht="14.25" x14ac:dyDescent="0.2">
      <c r="A9" s="3" t="s">
        <v>22</v>
      </c>
      <c r="B9" s="11">
        <v>0.2485</v>
      </c>
      <c r="C9" s="34">
        <v>13</v>
      </c>
      <c r="E9" s="18">
        <f>C9*B9</f>
        <v>3.2305000000000001</v>
      </c>
      <c r="F9" s="12">
        <f>$K$1</f>
        <v>4</v>
      </c>
      <c r="G9" s="18">
        <f>E9/F9</f>
        <v>0.80762500000000004</v>
      </c>
      <c r="H9" s="18">
        <f>LARGE(G9:G10,1)</f>
        <v>0.80762500000000004</v>
      </c>
      <c r="Q9" s="127"/>
      <c r="T9" s="9"/>
      <c r="U9" s="111" t="s">
        <v>178</v>
      </c>
      <c r="V9" s="119">
        <v>1</v>
      </c>
      <c r="W9" s="116">
        <v>9.6000000000000002E-2</v>
      </c>
      <c r="X9" s="112">
        <v>3.0300000000000001E-2</v>
      </c>
      <c r="Y9" s="61">
        <f>V9*W9</f>
        <v>9.6000000000000002E-2</v>
      </c>
      <c r="Z9" s="62">
        <f>V9*X9</f>
        <v>3.0300000000000001E-2</v>
      </c>
      <c r="AA9"/>
      <c r="AB9" s="3" t="s">
        <v>22</v>
      </c>
      <c r="AC9" s="11">
        <v>0.2485</v>
      </c>
      <c r="AD9" s="34">
        <v>5</v>
      </c>
      <c r="AF9" s="18">
        <f>AD9*AC9</f>
        <v>1.2424999999999999</v>
      </c>
      <c r="AG9" s="12">
        <f>$K$1</f>
        <v>4</v>
      </c>
      <c r="AH9" s="18">
        <f>AF9/AG9</f>
        <v>0.31062499999999998</v>
      </c>
      <c r="AI9" s="18">
        <f>LARGE(AH9:AH10,1)</f>
        <v>0.31062499999999998</v>
      </c>
    </row>
    <row r="10" spans="1:40" ht="15" thickBot="1" x14ac:dyDescent="0.25">
      <c r="A10" s="3" t="s">
        <v>23</v>
      </c>
      <c r="B10" s="11">
        <v>7.8399999999999997E-2</v>
      </c>
      <c r="C10" s="34">
        <v>13</v>
      </c>
      <c r="E10" s="18">
        <f>C10*B10</f>
        <v>1.0191999999999999</v>
      </c>
      <c r="F10" s="12">
        <f>$M$1</f>
        <v>2</v>
      </c>
      <c r="G10" s="18">
        <f>E10/F10</f>
        <v>0.50959999999999994</v>
      </c>
      <c r="H10" s="18"/>
      <c r="Q10" s="127"/>
      <c r="U10" s="109">
        <v>86887</v>
      </c>
      <c r="V10" s="120">
        <v>1</v>
      </c>
      <c r="W10" s="121">
        <v>0.1525</v>
      </c>
      <c r="X10" s="122">
        <v>4.8099999999999997E-2</v>
      </c>
      <c r="Y10" s="69">
        <f>V10*W10</f>
        <v>0.1525</v>
      </c>
      <c r="Z10" s="70">
        <f>V10*X10</f>
        <v>4.8099999999999997E-2</v>
      </c>
      <c r="AA10"/>
      <c r="AB10" s="3" t="s">
        <v>23</v>
      </c>
      <c r="AC10" s="11">
        <v>7.8399999999999997E-2</v>
      </c>
      <c r="AD10" s="34">
        <v>5</v>
      </c>
      <c r="AF10" s="18">
        <f>AD10*AC10</f>
        <v>0.39200000000000002</v>
      </c>
      <c r="AG10" s="12">
        <f>$M$1</f>
        <v>2</v>
      </c>
      <c r="AH10" s="18">
        <f>AF10/AG10</f>
        <v>0.19600000000000001</v>
      </c>
      <c r="AI10" s="18"/>
    </row>
    <row r="11" spans="1:40" ht="15" thickBot="1" x14ac:dyDescent="0.25">
      <c r="A11" s="44">
        <f>A8+1</f>
        <v>4</v>
      </c>
      <c r="B11" s="15"/>
      <c r="C11" s="45"/>
      <c r="E11" s="17"/>
      <c r="F11" s="17"/>
      <c r="G11" s="17"/>
      <c r="H11" s="17"/>
      <c r="J11" s="6"/>
      <c r="K11" s="6"/>
      <c r="L11" s="6"/>
      <c r="M11" s="6"/>
      <c r="Q11" s="127"/>
      <c r="R11" s="37"/>
      <c r="U11" s="6"/>
      <c r="V11" s="67"/>
      <c r="W11" s="9"/>
      <c r="X11" s="9"/>
      <c r="Y11" s="63">
        <f>SUM(Y9:Y10)</f>
        <v>0.2485</v>
      </c>
      <c r="Z11" s="64">
        <f>SUM(Z9:Z10)</f>
        <v>7.8399999999999997E-2</v>
      </c>
      <c r="AA11"/>
      <c r="AB11" s="44">
        <f>AB8+1</f>
        <v>4</v>
      </c>
      <c r="AC11" s="15"/>
      <c r="AD11" s="45"/>
      <c r="AF11" s="17"/>
      <c r="AG11" s="17"/>
      <c r="AH11" s="17"/>
      <c r="AI11" s="17"/>
      <c r="AN11" s="37"/>
    </row>
    <row r="12" spans="1:40" ht="15" thickBot="1" x14ac:dyDescent="0.25">
      <c r="A12" s="3" t="s">
        <v>22</v>
      </c>
      <c r="B12" s="11">
        <v>1.7037</v>
      </c>
      <c r="C12" s="34">
        <v>8</v>
      </c>
      <c r="E12" s="18">
        <f>C12*B12</f>
        <v>13.6296</v>
      </c>
      <c r="F12" s="12">
        <f>$K$1</f>
        <v>4</v>
      </c>
      <c r="G12" s="18">
        <f>E12/F12</f>
        <v>3.4074</v>
      </c>
      <c r="H12" s="18">
        <f>LARGE(G12:G13,1)</f>
        <v>3.4074</v>
      </c>
      <c r="J12" s="6"/>
      <c r="K12" s="6"/>
      <c r="L12" s="6"/>
      <c r="M12" s="6"/>
      <c r="Q12" s="127"/>
      <c r="U12" s="9" t="s">
        <v>211</v>
      </c>
      <c r="AA12"/>
      <c r="AB12" s="3" t="s">
        <v>22</v>
      </c>
      <c r="AC12" s="11">
        <v>1.7037</v>
      </c>
      <c r="AD12" s="34">
        <v>0</v>
      </c>
      <c r="AF12" s="18">
        <f>AD12*AC12</f>
        <v>0</v>
      </c>
      <c r="AG12" s="12">
        <f>$K$1</f>
        <v>4</v>
      </c>
      <c r="AH12" s="18">
        <f>AF12/AG12</f>
        <v>0</v>
      </c>
      <c r="AI12" s="18">
        <f>LARGE(AH12:AH13,1)</f>
        <v>0</v>
      </c>
    </row>
    <row r="13" spans="1:40" ht="15" thickBot="1" x14ac:dyDescent="0.25">
      <c r="A13" s="3" t="s">
        <v>23</v>
      </c>
      <c r="B13" s="11">
        <v>0.72639999999999993</v>
      </c>
      <c r="C13" s="34">
        <v>8</v>
      </c>
      <c r="E13" s="18">
        <f>C13*B13</f>
        <v>5.8111999999999995</v>
      </c>
      <c r="F13" s="12">
        <f>$M$1</f>
        <v>2</v>
      </c>
      <c r="G13" s="18">
        <f>E13/F13</f>
        <v>2.9055999999999997</v>
      </c>
      <c r="H13" s="18"/>
      <c r="J13" s="6"/>
      <c r="K13" s="6"/>
      <c r="L13" s="6"/>
      <c r="M13" s="6"/>
      <c r="Q13" s="127"/>
      <c r="U13" s="113" t="s">
        <v>197</v>
      </c>
      <c r="V13" s="118" t="s">
        <v>124</v>
      </c>
      <c r="W13" s="115" t="s">
        <v>89</v>
      </c>
      <c r="X13" s="114" t="s">
        <v>90</v>
      </c>
      <c r="Y13" s="71" t="s">
        <v>89</v>
      </c>
      <c r="Z13" s="72" t="s">
        <v>90</v>
      </c>
      <c r="AA13"/>
      <c r="AB13" s="3" t="s">
        <v>23</v>
      </c>
      <c r="AC13" s="11">
        <v>0.72639999999999993</v>
      </c>
      <c r="AD13" s="34">
        <v>0</v>
      </c>
      <c r="AF13" s="18">
        <f>AD13*AC13</f>
        <v>0</v>
      </c>
      <c r="AG13" s="12">
        <f>$M$1</f>
        <v>2</v>
      </c>
      <c r="AH13" s="18">
        <f>AF13/AG13</f>
        <v>0</v>
      </c>
      <c r="AI13" s="18"/>
    </row>
    <row r="14" spans="1:40" ht="14.25" x14ac:dyDescent="0.2">
      <c r="A14" s="44">
        <f>A11+1</f>
        <v>5</v>
      </c>
      <c r="B14" s="15"/>
      <c r="C14" s="45"/>
      <c r="E14" s="17"/>
      <c r="F14" s="17"/>
      <c r="G14" s="17"/>
      <c r="H14" s="17"/>
      <c r="J14" s="6"/>
      <c r="K14" s="6"/>
      <c r="L14" s="6"/>
      <c r="M14" s="6"/>
      <c r="Q14" s="127"/>
      <c r="U14" s="111" t="s">
        <v>178</v>
      </c>
      <c r="V14" s="119">
        <v>1</v>
      </c>
      <c r="W14" s="116">
        <v>1.4666999999999999</v>
      </c>
      <c r="X14" s="112">
        <v>0.65169999999999995</v>
      </c>
      <c r="Y14" s="61">
        <f>V14*W14</f>
        <v>1.4666999999999999</v>
      </c>
      <c r="Z14" s="62">
        <f>V14*X14</f>
        <v>0.65169999999999995</v>
      </c>
      <c r="AA14"/>
      <c r="AB14" s="44">
        <f>AB11+1</f>
        <v>5</v>
      </c>
      <c r="AC14" s="15"/>
      <c r="AD14" s="45"/>
      <c r="AF14" s="17"/>
      <c r="AG14" s="17"/>
      <c r="AH14" s="17"/>
      <c r="AI14" s="17"/>
    </row>
    <row r="15" spans="1:40" ht="14.25" x14ac:dyDescent="0.2">
      <c r="A15" s="3" t="s">
        <v>22</v>
      </c>
      <c r="B15" s="11">
        <v>0.31619999999999998</v>
      </c>
      <c r="C15" s="34">
        <v>10</v>
      </c>
      <c r="E15" s="18">
        <f>C15*B15</f>
        <v>3.1619999999999999</v>
      </c>
      <c r="F15" s="12">
        <f>$K$1</f>
        <v>4</v>
      </c>
      <c r="G15" s="18">
        <f>E15/F15</f>
        <v>0.79049999999999998</v>
      </c>
      <c r="H15" s="18">
        <f>LARGE(G15:G16,1)</f>
        <v>0.79049999999999998</v>
      </c>
      <c r="J15" s="6"/>
      <c r="K15" s="6"/>
      <c r="L15" s="6"/>
      <c r="M15" s="6"/>
      <c r="Q15" s="127"/>
      <c r="U15" s="123">
        <v>86883</v>
      </c>
      <c r="V15" s="124">
        <v>1</v>
      </c>
      <c r="W15" s="125">
        <v>8.4500000000000006E-2</v>
      </c>
      <c r="X15" s="126">
        <v>2.6599999999999999E-2</v>
      </c>
      <c r="Y15" s="65">
        <f>V15*W15</f>
        <v>8.4500000000000006E-2</v>
      </c>
      <c r="Z15" s="68">
        <f>V15*X15</f>
        <v>2.6599999999999999E-2</v>
      </c>
      <c r="AA15"/>
      <c r="AB15" s="3" t="s">
        <v>22</v>
      </c>
      <c r="AC15" s="11">
        <v>0.31619999999999998</v>
      </c>
      <c r="AD15" s="34">
        <v>3</v>
      </c>
      <c r="AF15" s="18">
        <f>AD15*AC15</f>
        <v>0.94859999999999989</v>
      </c>
      <c r="AG15" s="12">
        <f>$K$1</f>
        <v>4</v>
      </c>
      <c r="AH15" s="18">
        <f>AF15/AG15</f>
        <v>0.23714999999999997</v>
      </c>
      <c r="AI15" s="18">
        <f>LARGE(AH15:AH16,1)</f>
        <v>0.23714999999999997</v>
      </c>
    </row>
    <row r="16" spans="1:40" ht="15" thickBot="1" x14ac:dyDescent="0.25">
      <c r="A16" s="3" t="s">
        <v>23</v>
      </c>
      <c r="B16" s="11">
        <v>9.9599999999999994E-2</v>
      </c>
      <c r="C16" s="34">
        <v>10</v>
      </c>
      <c r="E16" s="18">
        <f>C16*B16</f>
        <v>0.996</v>
      </c>
      <c r="F16" s="12">
        <f>$M$1</f>
        <v>2</v>
      </c>
      <c r="G16" s="18">
        <f>E16/F16</f>
        <v>0.498</v>
      </c>
      <c r="H16" s="18"/>
      <c r="J16" s="6"/>
      <c r="K16" s="6"/>
      <c r="L16" s="6"/>
      <c r="M16" s="6"/>
      <c r="Q16" s="127"/>
      <c r="U16" s="109">
        <v>86887</v>
      </c>
      <c r="V16" s="120">
        <v>1</v>
      </c>
      <c r="W16" s="121">
        <v>0.1525</v>
      </c>
      <c r="X16" s="122">
        <v>4.8099999999999997E-2</v>
      </c>
      <c r="Y16" s="69">
        <f>V16*W16</f>
        <v>0.1525</v>
      </c>
      <c r="Z16" s="70">
        <f>V16*X16</f>
        <v>4.8099999999999997E-2</v>
      </c>
      <c r="AA16"/>
      <c r="AB16" s="3" t="s">
        <v>23</v>
      </c>
      <c r="AC16" s="11">
        <v>9.9599999999999994E-2</v>
      </c>
      <c r="AD16" s="34">
        <v>3</v>
      </c>
      <c r="AF16" s="18">
        <f>AD16*AC16</f>
        <v>0.29879999999999995</v>
      </c>
      <c r="AG16" s="12">
        <f>$M$1</f>
        <v>2</v>
      </c>
      <c r="AH16" s="18">
        <f>AF16/AG16</f>
        <v>0.14939999999999998</v>
      </c>
      <c r="AI16" s="18"/>
    </row>
    <row r="17" spans="1:35" ht="15" thickBot="1" x14ac:dyDescent="0.25">
      <c r="A17" s="44">
        <f t="shared" ref="A17" si="0">A14+1</f>
        <v>6</v>
      </c>
      <c r="B17" s="15"/>
      <c r="C17" s="45"/>
      <c r="E17" s="17"/>
      <c r="F17" s="17"/>
      <c r="G17" s="17"/>
      <c r="H17" s="17"/>
      <c r="Q17" s="127"/>
      <c r="U17" s="6"/>
      <c r="V17" s="67"/>
      <c r="W17" s="9"/>
      <c r="X17" s="9"/>
      <c r="Y17" s="63">
        <f>SUM(Y14:Y16)</f>
        <v>1.7037</v>
      </c>
      <c r="Z17" s="64">
        <f>SUM(Z14:Z16)</f>
        <v>0.72639999999999993</v>
      </c>
      <c r="AA17"/>
      <c r="AB17" s="44">
        <f t="shared" ref="AB17" si="1">AB14+1</f>
        <v>6</v>
      </c>
      <c r="AC17" s="15"/>
      <c r="AD17" s="45"/>
      <c r="AF17" s="17"/>
      <c r="AG17" s="17"/>
      <c r="AH17" s="17"/>
      <c r="AI17" s="17"/>
    </row>
    <row r="18" spans="1:35" ht="15" thickBot="1" x14ac:dyDescent="0.25">
      <c r="A18" s="3" t="s">
        <v>22</v>
      </c>
      <c r="B18" s="11">
        <v>1.0089999999999999</v>
      </c>
      <c r="C18" s="34">
        <v>4</v>
      </c>
      <c r="E18" s="18">
        <f t="shared" ref="E18:E19" si="2">C18*B18</f>
        <v>4.0359999999999996</v>
      </c>
      <c r="F18" s="12">
        <f t="shared" ref="F18" si="3">$K$1</f>
        <v>4</v>
      </c>
      <c r="G18" s="18">
        <f t="shared" ref="G18:G19" si="4">E18/F18</f>
        <v>1.0089999999999999</v>
      </c>
      <c r="H18" s="18">
        <f t="shared" ref="H18" si="5">LARGE(G18:G19,1)</f>
        <v>1.0089999999999999</v>
      </c>
      <c r="Q18" s="127"/>
      <c r="U18" s="9" t="s">
        <v>212</v>
      </c>
      <c r="V18"/>
      <c r="W18"/>
      <c r="X18"/>
      <c r="AA18"/>
      <c r="AB18" s="3" t="s">
        <v>22</v>
      </c>
      <c r="AC18" s="11">
        <v>1.0089999999999999</v>
      </c>
      <c r="AD18" s="34">
        <v>2</v>
      </c>
      <c r="AF18" s="18">
        <f t="shared" ref="AF18:AF19" si="6">AD18*AC18</f>
        <v>2.0179999999999998</v>
      </c>
      <c r="AG18" s="12">
        <f t="shared" ref="AG18" si="7">$K$1</f>
        <v>4</v>
      </c>
      <c r="AH18" s="18">
        <f t="shared" ref="AH18:AH19" si="8">AF18/AG18</f>
        <v>0.50449999999999995</v>
      </c>
      <c r="AI18" s="18">
        <f t="shared" ref="AI18" si="9">LARGE(AH18:AH19,1)</f>
        <v>0.50449999999999995</v>
      </c>
    </row>
    <row r="19" spans="1:35" ht="15" thickBot="1" x14ac:dyDescent="0.25">
      <c r="A19" s="3" t="s">
        <v>23</v>
      </c>
      <c r="B19" s="11">
        <v>0.31790000000000002</v>
      </c>
      <c r="C19" s="34">
        <v>4</v>
      </c>
      <c r="E19" s="18">
        <f t="shared" si="2"/>
        <v>1.2716000000000001</v>
      </c>
      <c r="F19" s="12">
        <f t="shared" ref="F19" si="10">$M$1</f>
        <v>2</v>
      </c>
      <c r="G19" s="18">
        <f t="shared" si="4"/>
        <v>0.63580000000000003</v>
      </c>
      <c r="H19" s="18"/>
      <c r="Q19" s="127"/>
      <c r="U19" s="113" t="s">
        <v>197</v>
      </c>
      <c r="V19" s="118" t="s">
        <v>124</v>
      </c>
      <c r="W19" s="115" t="s">
        <v>89</v>
      </c>
      <c r="X19" s="114" t="s">
        <v>90</v>
      </c>
      <c r="Y19" s="71" t="s">
        <v>89</v>
      </c>
      <c r="Z19" s="72" t="s">
        <v>90</v>
      </c>
      <c r="AA19"/>
      <c r="AB19" s="3" t="s">
        <v>23</v>
      </c>
      <c r="AC19" s="11">
        <v>0.31790000000000002</v>
      </c>
      <c r="AD19" s="34">
        <v>2</v>
      </c>
      <c r="AF19" s="18">
        <f t="shared" si="6"/>
        <v>0.63580000000000003</v>
      </c>
      <c r="AG19" s="12">
        <f t="shared" ref="AG19" si="11">$M$1</f>
        <v>2</v>
      </c>
      <c r="AH19" s="18">
        <f t="shared" si="8"/>
        <v>0.31790000000000002</v>
      </c>
      <c r="AI19" s="18"/>
    </row>
    <row r="20" spans="1:35" ht="14.25" x14ac:dyDescent="0.2">
      <c r="A20" s="44">
        <f t="shared" ref="A20" si="12">A17+1</f>
        <v>7</v>
      </c>
      <c r="B20" s="15"/>
      <c r="C20" s="45"/>
      <c r="E20" s="17"/>
      <c r="F20" s="17"/>
      <c r="G20" s="17"/>
      <c r="H20" s="17"/>
      <c r="Q20" s="127"/>
      <c r="U20" s="111" t="s">
        <v>178</v>
      </c>
      <c r="V20" s="119">
        <v>1</v>
      </c>
      <c r="W20" s="116">
        <v>1.3121</v>
      </c>
      <c r="X20" s="112">
        <v>0.60629999999999995</v>
      </c>
      <c r="Y20" s="61">
        <f>V20*W20</f>
        <v>1.3121</v>
      </c>
      <c r="Z20" s="62">
        <f>V20*X20</f>
        <v>0.60629999999999995</v>
      </c>
      <c r="AA20"/>
      <c r="AB20" s="44">
        <f t="shared" ref="AB20" si="13">AB17+1</f>
        <v>7</v>
      </c>
      <c r="AC20" s="15"/>
      <c r="AD20" s="45"/>
      <c r="AF20" s="17"/>
      <c r="AG20" s="17"/>
      <c r="AH20" s="17"/>
      <c r="AI20" s="17"/>
    </row>
    <row r="21" spans="1:35" ht="15" thickBot="1" x14ac:dyDescent="0.25">
      <c r="A21" s="3" t="s">
        <v>22</v>
      </c>
      <c r="B21" s="11">
        <v>1.4646000000000001</v>
      </c>
      <c r="C21" s="34">
        <v>8</v>
      </c>
      <c r="E21" s="18">
        <f t="shared" ref="E21:E22" si="14">C21*B21</f>
        <v>11.716800000000001</v>
      </c>
      <c r="F21" s="12">
        <f t="shared" ref="F21" si="15">$K$1</f>
        <v>4</v>
      </c>
      <c r="G21" s="18">
        <f t="shared" ref="G21:G22" si="16">E21/F21</f>
        <v>2.9292000000000002</v>
      </c>
      <c r="H21" s="18">
        <f t="shared" ref="H21" si="17">LARGE(G21:G22,1)</f>
        <v>2.9292000000000002</v>
      </c>
      <c r="Q21" s="127"/>
      <c r="U21" s="109">
        <v>86887</v>
      </c>
      <c r="V21" s="120">
        <v>1</v>
      </c>
      <c r="W21" s="121">
        <v>0.1525</v>
      </c>
      <c r="X21" s="122">
        <v>4.8099999999999997E-2</v>
      </c>
      <c r="Y21" s="69">
        <f>V21*W21</f>
        <v>0.1525</v>
      </c>
      <c r="Z21" s="70">
        <f>V21*X21</f>
        <v>4.8099999999999997E-2</v>
      </c>
      <c r="AA21"/>
      <c r="AB21" s="3" t="s">
        <v>22</v>
      </c>
      <c r="AC21" s="11">
        <v>1.4646000000000001</v>
      </c>
      <c r="AD21" s="34">
        <v>4</v>
      </c>
      <c r="AF21" s="18">
        <f t="shared" ref="AF21:AF22" si="18">AD21*AC21</f>
        <v>5.8584000000000005</v>
      </c>
      <c r="AG21" s="12">
        <f t="shared" ref="AG21" si="19">$K$1</f>
        <v>4</v>
      </c>
      <c r="AH21" s="18">
        <f t="shared" ref="AH21:AH22" si="20">AF21/AG21</f>
        <v>1.4646000000000001</v>
      </c>
      <c r="AI21" s="18">
        <f t="shared" ref="AI21" si="21">LARGE(AH21:AH22,1)</f>
        <v>1.4646000000000001</v>
      </c>
    </row>
    <row r="22" spans="1:35" ht="15" thickBot="1" x14ac:dyDescent="0.25">
      <c r="A22" s="3" t="s">
        <v>23</v>
      </c>
      <c r="B22" s="11">
        <v>0.65439999999999998</v>
      </c>
      <c r="C22" s="34">
        <v>8</v>
      </c>
      <c r="E22" s="18">
        <f t="shared" si="14"/>
        <v>5.2351999999999999</v>
      </c>
      <c r="F22" s="12">
        <f t="shared" ref="F22" si="22">$M$1</f>
        <v>2</v>
      </c>
      <c r="G22" s="18">
        <f t="shared" si="16"/>
        <v>2.6175999999999999</v>
      </c>
      <c r="H22" s="18"/>
      <c r="Q22" s="127"/>
      <c r="U22" s="6"/>
      <c r="V22" s="67"/>
      <c r="W22" s="9"/>
      <c r="X22" s="9"/>
      <c r="Y22" s="63">
        <f>SUM(Y20:Y21)</f>
        <v>1.4646000000000001</v>
      </c>
      <c r="Z22" s="64">
        <f>SUM(Z20:Z21)</f>
        <v>0.65439999999999998</v>
      </c>
      <c r="AA22"/>
      <c r="AB22" s="3" t="s">
        <v>23</v>
      </c>
      <c r="AC22" s="11">
        <v>0.65439999999999998</v>
      </c>
      <c r="AD22" s="34">
        <v>4</v>
      </c>
      <c r="AF22" s="18">
        <f t="shared" si="18"/>
        <v>2.6175999999999999</v>
      </c>
      <c r="AG22" s="12">
        <f t="shared" ref="AG22" si="23">$M$1</f>
        <v>2</v>
      </c>
      <c r="AH22" s="18">
        <f t="shared" si="20"/>
        <v>1.3088</v>
      </c>
      <c r="AI22" s="18"/>
    </row>
    <row r="23" spans="1:35" ht="15" thickBot="1" x14ac:dyDescent="0.25">
      <c r="A23" s="44">
        <f t="shared" ref="A23" si="24">A20+1</f>
        <v>8</v>
      </c>
      <c r="B23" s="15"/>
      <c r="C23" s="45"/>
      <c r="E23" s="17"/>
      <c r="F23" s="17"/>
      <c r="G23" s="17"/>
      <c r="H23" s="17"/>
      <c r="Q23" s="127"/>
      <c r="U23" s="6" t="s">
        <v>213</v>
      </c>
      <c r="Y23"/>
      <c r="AA23"/>
      <c r="AB23" s="44">
        <f t="shared" ref="AB23" si="25">AB20+1</f>
        <v>8</v>
      </c>
      <c r="AC23" s="15"/>
      <c r="AD23" s="45"/>
      <c r="AF23" s="17"/>
      <c r="AG23" s="17"/>
      <c r="AH23" s="17"/>
      <c r="AI23" s="17"/>
    </row>
    <row r="24" spans="1:35" ht="15" thickBot="1" x14ac:dyDescent="0.25">
      <c r="A24" s="3" t="s">
        <v>22</v>
      </c>
      <c r="B24" s="11">
        <v>0.5</v>
      </c>
      <c r="C24" s="34">
        <v>12</v>
      </c>
      <c r="E24" s="18">
        <f t="shared" ref="E24:E25" si="26">C24*B24</f>
        <v>6</v>
      </c>
      <c r="F24" s="12">
        <f t="shared" ref="F24" si="27">$K$1</f>
        <v>4</v>
      </c>
      <c r="G24" s="18">
        <f t="shared" ref="G24:G25" si="28">E24/F24</f>
        <v>1.5</v>
      </c>
      <c r="H24" s="18">
        <f t="shared" ref="H24" si="29">LARGE(G24:G25,1)</f>
        <v>1.5</v>
      </c>
      <c r="Q24" s="127"/>
      <c r="U24" s="113" t="s">
        <v>197</v>
      </c>
      <c r="V24" s="118" t="s">
        <v>124</v>
      </c>
      <c r="W24" s="115" t="s">
        <v>89</v>
      </c>
      <c r="X24" s="114" t="s">
        <v>90</v>
      </c>
      <c r="Y24" s="71" t="s">
        <v>89</v>
      </c>
      <c r="Z24" s="72" t="s">
        <v>90</v>
      </c>
      <c r="AA24"/>
      <c r="AB24" s="3" t="s">
        <v>22</v>
      </c>
      <c r="AC24" s="11">
        <v>0.5</v>
      </c>
      <c r="AD24" s="34">
        <v>3</v>
      </c>
      <c r="AF24" s="18">
        <f t="shared" ref="AF24:AF25" si="30">AD24*AC24</f>
        <v>1.5</v>
      </c>
      <c r="AG24" s="12">
        <f t="shared" ref="AG24" si="31">$K$1</f>
        <v>4</v>
      </c>
      <c r="AH24" s="18">
        <f t="shared" ref="AH24:AH25" si="32">AF24/AG24</f>
        <v>0.375</v>
      </c>
      <c r="AI24" s="18">
        <f t="shared" ref="AI24" si="33">LARGE(AH24:AH25,1)</f>
        <v>0.375</v>
      </c>
    </row>
    <row r="25" spans="1:35" ht="14.25" x14ac:dyDescent="0.2">
      <c r="A25" s="3" t="s">
        <v>23</v>
      </c>
      <c r="B25" s="11"/>
      <c r="C25" s="34">
        <v>12</v>
      </c>
      <c r="E25" s="18">
        <f t="shared" si="26"/>
        <v>0</v>
      </c>
      <c r="F25" s="12">
        <f t="shared" ref="F25" si="34">$M$1</f>
        <v>2</v>
      </c>
      <c r="G25" s="18">
        <f t="shared" si="28"/>
        <v>0</v>
      </c>
      <c r="H25" s="18"/>
      <c r="Q25" s="127"/>
      <c r="U25" s="111" t="s">
        <v>178</v>
      </c>
      <c r="V25" s="119">
        <v>1</v>
      </c>
      <c r="W25" s="116">
        <v>0.77910000000000001</v>
      </c>
      <c r="X25" s="112">
        <v>0.43840000000000001</v>
      </c>
      <c r="Y25" s="61">
        <f>V25*W25</f>
        <v>0.77910000000000001</v>
      </c>
      <c r="Z25" s="62">
        <f>V25*X25</f>
        <v>0.43840000000000001</v>
      </c>
      <c r="AA25"/>
      <c r="AB25" s="3" t="s">
        <v>23</v>
      </c>
      <c r="AC25" s="11"/>
      <c r="AD25" s="34">
        <v>3</v>
      </c>
      <c r="AF25" s="18">
        <f t="shared" si="30"/>
        <v>0</v>
      </c>
      <c r="AG25" s="12">
        <f t="shared" ref="AG25" si="35">$M$1</f>
        <v>2</v>
      </c>
      <c r="AH25" s="18">
        <f t="shared" si="32"/>
        <v>0</v>
      </c>
      <c r="AI25" s="18"/>
    </row>
    <row r="26" spans="1:35" ht="15" thickBot="1" x14ac:dyDescent="0.25">
      <c r="A26" s="44">
        <f t="shared" ref="A26" si="36">A23+1</f>
        <v>9</v>
      </c>
      <c r="B26" s="15"/>
      <c r="C26" s="45"/>
      <c r="E26" s="17"/>
      <c r="F26" s="17"/>
      <c r="G26" s="17"/>
      <c r="H26" s="17"/>
      <c r="Q26" s="127"/>
      <c r="U26" s="109">
        <v>86887</v>
      </c>
      <c r="V26" s="120">
        <v>1</v>
      </c>
      <c r="W26" s="121">
        <v>0.1525</v>
      </c>
      <c r="X26" s="122">
        <v>4.8099999999999997E-2</v>
      </c>
      <c r="Y26" s="69">
        <f>V26*W26</f>
        <v>0.1525</v>
      </c>
      <c r="Z26" s="70">
        <f>V26*X26</f>
        <v>4.8099999999999997E-2</v>
      </c>
      <c r="AA26"/>
      <c r="AB26" s="44">
        <f t="shared" ref="AB26" si="37">AB23+1</f>
        <v>9</v>
      </c>
      <c r="AC26" s="15"/>
      <c r="AD26" s="45"/>
      <c r="AF26" s="17"/>
      <c r="AG26" s="17"/>
      <c r="AH26" s="17"/>
      <c r="AI26" s="17"/>
    </row>
    <row r="27" spans="1:35" ht="15" thickBot="1" x14ac:dyDescent="0.25">
      <c r="A27" s="3" t="s">
        <v>22</v>
      </c>
      <c r="B27" s="11">
        <v>0.31619999999999998</v>
      </c>
      <c r="C27" s="34">
        <v>13</v>
      </c>
      <c r="E27" s="18">
        <f t="shared" ref="E27:E28" si="38">C27*B27</f>
        <v>4.1105999999999998</v>
      </c>
      <c r="F27" s="12">
        <f t="shared" ref="F27" si="39">$K$1</f>
        <v>4</v>
      </c>
      <c r="G27" s="18">
        <f t="shared" ref="G27:G28" si="40">E27/F27</f>
        <v>1.02765</v>
      </c>
      <c r="H27" s="18">
        <f t="shared" ref="H27" si="41">LARGE(G27:G28,1)</f>
        <v>1.02765</v>
      </c>
      <c r="Q27" s="127"/>
      <c r="U27" s="6"/>
      <c r="V27" s="67"/>
      <c r="W27" s="9"/>
      <c r="X27" s="9"/>
      <c r="Y27" s="63">
        <f>SUM(Y25:Y26)</f>
        <v>0.93159999999999998</v>
      </c>
      <c r="Z27" s="64">
        <f>SUM(Z25:Z26)</f>
        <v>0.48649999999999999</v>
      </c>
      <c r="AA27"/>
      <c r="AB27" s="3" t="s">
        <v>22</v>
      </c>
      <c r="AC27" s="11">
        <v>0.31619999999999998</v>
      </c>
      <c r="AD27" s="34">
        <v>5</v>
      </c>
      <c r="AF27" s="18">
        <f t="shared" ref="AF27:AF28" si="42">AD27*AC27</f>
        <v>1.581</v>
      </c>
      <c r="AG27" s="12">
        <f t="shared" ref="AG27" si="43">$K$1</f>
        <v>4</v>
      </c>
      <c r="AH27" s="18">
        <f t="shared" ref="AH27:AH28" si="44">AF27/AG27</f>
        <v>0.39524999999999999</v>
      </c>
      <c r="AI27" s="18">
        <f t="shared" ref="AI27" si="45">LARGE(AH27:AH28,1)</f>
        <v>0.39524999999999999</v>
      </c>
    </row>
    <row r="28" spans="1:35" ht="15" thickBot="1" x14ac:dyDescent="0.25">
      <c r="A28" s="3" t="s">
        <v>23</v>
      </c>
      <c r="B28" s="11">
        <v>9.9599999999999994E-2</v>
      </c>
      <c r="C28" s="34">
        <v>13</v>
      </c>
      <c r="E28" s="18">
        <f t="shared" si="38"/>
        <v>1.2948</v>
      </c>
      <c r="F28" s="12">
        <f t="shared" ref="F28" si="46">$M$1</f>
        <v>2</v>
      </c>
      <c r="G28" s="18">
        <f t="shared" si="40"/>
        <v>0.64739999999999998</v>
      </c>
      <c r="H28" s="18"/>
      <c r="Q28" s="127"/>
      <c r="U28" s="6" t="s">
        <v>214</v>
      </c>
      <c r="Y28"/>
      <c r="AA28"/>
      <c r="AB28" s="3" t="s">
        <v>23</v>
      </c>
      <c r="AC28" s="11">
        <v>9.9599999999999994E-2</v>
      </c>
      <c r="AD28" s="34">
        <v>5</v>
      </c>
      <c r="AF28" s="18">
        <f t="shared" si="42"/>
        <v>0.498</v>
      </c>
      <c r="AG28" s="12">
        <f t="shared" ref="AG28" si="47">$M$1</f>
        <v>2</v>
      </c>
      <c r="AH28" s="18">
        <f t="shared" si="44"/>
        <v>0.249</v>
      </c>
      <c r="AI28" s="18"/>
    </row>
    <row r="29" spans="1:35" ht="15" thickBot="1" x14ac:dyDescent="0.25">
      <c r="A29" s="44">
        <f>A26+1</f>
        <v>10</v>
      </c>
      <c r="B29" s="15"/>
      <c r="C29" s="45"/>
      <c r="E29" s="17"/>
      <c r="F29" s="17"/>
      <c r="G29" s="17"/>
      <c r="H29" s="17"/>
      <c r="Q29" s="127"/>
      <c r="U29" s="113" t="s">
        <v>197</v>
      </c>
      <c r="V29" s="118" t="s">
        <v>124</v>
      </c>
      <c r="W29" s="115" t="s">
        <v>89</v>
      </c>
      <c r="X29" s="114" t="s">
        <v>90</v>
      </c>
      <c r="Y29" s="71" t="s">
        <v>89</v>
      </c>
      <c r="Z29" s="72" t="s">
        <v>90</v>
      </c>
      <c r="AA29"/>
      <c r="AB29" s="44">
        <f>AB26+1</f>
        <v>10</v>
      </c>
      <c r="AC29" s="15"/>
      <c r="AD29" s="45"/>
      <c r="AF29" s="17"/>
      <c r="AG29" s="17"/>
      <c r="AH29" s="17"/>
      <c r="AI29" s="17"/>
    </row>
    <row r="30" spans="1:35" ht="14.25" x14ac:dyDescent="0.2">
      <c r="A30" s="3" t="s">
        <v>22</v>
      </c>
      <c r="B30" s="11">
        <v>0.94850000000000001</v>
      </c>
      <c r="C30" s="34">
        <v>10</v>
      </c>
      <c r="E30" s="18">
        <f t="shared" ref="E30:E31" si="48">C30*B30</f>
        <v>9.4849999999999994</v>
      </c>
      <c r="F30" s="12">
        <f t="shared" ref="F30" si="49">$K$1</f>
        <v>4</v>
      </c>
      <c r="G30" s="18">
        <f t="shared" ref="G30:G31" si="50">E30/F30</f>
        <v>2.3712499999999999</v>
      </c>
      <c r="H30" s="18">
        <f t="shared" ref="H30" si="51">LARGE(G30:G31,1)</f>
        <v>2.3712499999999999</v>
      </c>
      <c r="Q30" s="127"/>
      <c r="U30" s="111" t="s">
        <v>178</v>
      </c>
      <c r="V30" s="119">
        <v>1</v>
      </c>
      <c r="W30" s="116">
        <v>0.38700000000000001</v>
      </c>
      <c r="X30" s="112">
        <v>0.18859999999999999</v>
      </c>
      <c r="Y30" s="61">
        <f>V30*W30</f>
        <v>0.38700000000000001</v>
      </c>
      <c r="Z30" s="62">
        <f>V30*X30</f>
        <v>0.18859999999999999</v>
      </c>
      <c r="AA30"/>
      <c r="AB30" s="3" t="s">
        <v>22</v>
      </c>
      <c r="AC30" s="11">
        <v>0.94850000000000001</v>
      </c>
      <c r="AD30" s="34">
        <v>2</v>
      </c>
      <c r="AF30" s="18">
        <f t="shared" ref="AF30:AF31" si="52">AD30*AC30</f>
        <v>1.897</v>
      </c>
      <c r="AG30" s="12">
        <f t="shared" ref="AG30" si="53">$K$1</f>
        <v>4</v>
      </c>
      <c r="AH30" s="18">
        <f t="shared" ref="AH30:AH31" si="54">AF30/AG30</f>
        <v>0.47425</v>
      </c>
      <c r="AI30" s="18">
        <f t="shared" ref="AI30" si="55">LARGE(AH30:AH31,1)</f>
        <v>0.47425</v>
      </c>
    </row>
    <row r="31" spans="1:35" ht="14.25" x14ac:dyDescent="0.2">
      <c r="A31" s="3" t="s">
        <v>23</v>
      </c>
      <c r="B31" s="11">
        <v>0.29880000000000001</v>
      </c>
      <c r="C31" s="34">
        <v>10</v>
      </c>
      <c r="E31" s="18">
        <f t="shared" si="48"/>
        <v>2.988</v>
      </c>
      <c r="F31" s="12">
        <f t="shared" ref="F31" si="56">$M$1</f>
        <v>2</v>
      </c>
      <c r="G31" s="18">
        <f t="shared" si="50"/>
        <v>1.494</v>
      </c>
      <c r="H31" s="18"/>
      <c r="Q31" s="127"/>
      <c r="U31" s="123">
        <v>86883</v>
      </c>
      <c r="V31" s="124">
        <v>1</v>
      </c>
      <c r="W31" s="125">
        <v>8.4500000000000006E-2</v>
      </c>
      <c r="X31" s="126">
        <v>2.6599999999999999E-2</v>
      </c>
      <c r="Y31" s="65">
        <f>V31*W31</f>
        <v>8.4500000000000006E-2</v>
      </c>
      <c r="Z31" s="68">
        <f>V31*X31</f>
        <v>2.6599999999999999E-2</v>
      </c>
      <c r="AA31"/>
      <c r="AB31" s="3" t="s">
        <v>23</v>
      </c>
      <c r="AC31" s="11">
        <v>0.29880000000000001</v>
      </c>
      <c r="AD31" s="34">
        <v>2</v>
      </c>
      <c r="AF31" s="18">
        <f t="shared" si="52"/>
        <v>0.59760000000000002</v>
      </c>
      <c r="AG31" s="12">
        <f t="shared" ref="AG31" si="57">$M$1</f>
        <v>2</v>
      </c>
      <c r="AH31" s="18">
        <f t="shared" si="54"/>
        <v>0.29880000000000001</v>
      </c>
      <c r="AI31" s="18"/>
    </row>
    <row r="32" spans="1:35" ht="15" thickBot="1" x14ac:dyDescent="0.25">
      <c r="A32" s="44">
        <f t="shared" ref="A32" si="58">A29+1</f>
        <v>11</v>
      </c>
      <c r="B32" s="15"/>
      <c r="C32" s="45"/>
      <c r="E32" s="17"/>
      <c r="F32" s="17"/>
      <c r="G32" s="17"/>
      <c r="H32" s="17"/>
      <c r="J32" s="6"/>
      <c r="K32" s="6"/>
      <c r="L32" s="6"/>
      <c r="M32" s="6"/>
      <c r="Q32" s="127"/>
      <c r="U32" s="109">
        <v>86887</v>
      </c>
      <c r="V32" s="120">
        <v>1</v>
      </c>
      <c r="W32" s="121">
        <v>0.1525</v>
      </c>
      <c r="X32" s="122">
        <v>4.8099999999999997E-2</v>
      </c>
      <c r="Y32" s="69">
        <f>V32*W32</f>
        <v>0.1525</v>
      </c>
      <c r="Z32" s="70">
        <f>V32*X32</f>
        <v>4.8099999999999997E-2</v>
      </c>
      <c r="AA32"/>
      <c r="AB32" s="44">
        <f t="shared" ref="AB32" si="59">AB29+1</f>
        <v>11</v>
      </c>
      <c r="AC32" s="15"/>
      <c r="AD32" s="45"/>
      <c r="AF32" s="17"/>
      <c r="AG32" s="17"/>
      <c r="AH32" s="17"/>
      <c r="AI32" s="17"/>
    </row>
    <row r="33" spans="1:35" ht="13.5" thickBot="1" x14ac:dyDescent="0.25">
      <c r="A33" s="3" t="s">
        <v>22</v>
      </c>
      <c r="B33" s="11">
        <v>0.93159999999999998</v>
      </c>
      <c r="C33" s="34">
        <v>5</v>
      </c>
      <c r="E33" s="18">
        <f t="shared" ref="E33:E34" si="60">C33*B33</f>
        <v>4.6579999999999995</v>
      </c>
      <c r="F33" s="12">
        <f t="shared" ref="F33" si="61">$K$1</f>
        <v>4</v>
      </c>
      <c r="G33" s="18">
        <f t="shared" ref="G33:G34" si="62">E33/F33</f>
        <v>1.1644999999999999</v>
      </c>
      <c r="H33" s="18">
        <f t="shared" ref="H33" si="63">LARGE(G33:G34,1)</f>
        <v>1.2162500000000001</v>
      </c>
      <c r="J33" s="6"/>
      <c r="K33" s="6"/>
      <c r="L33" s="6"/>
      <c r="M33" s="6"/>
      <c r="Q33" s="127"/>
      <c r="U33" s="6"/>
      <c r="V33" s="67"/>
      <c r="W33" s="9"/>
      <c r="X33" s="9"/>
      <c r="Y33" s="63">
        <f>SUM(Y30:Y32)</f>
        <v>0.624</v>
      </c>
      <c r="Z33" s="64">
        <f>SUM(Z30:Z32)</f>
        <v>0.26329999999999998</v>
      </c>
      <c r="AB33" s="3" t="s">
        <v>22</v>
      </c>
      <c r="AC33" s="11">
        <v>0.93159999999999998</v>
      </c>
      <c r="AD33" s="34">
        <v>1</v>
      </c>
      <c r="AF33" s="18">
        <f t="shared" ref="AF33:AF34" si="64">AD33*AC33</f>
        <v>0.93159999999999998</v>
      </c>
      <c r="AG33" s="12">
        <f t="shared" ref="AG33" si="65">$K$1</f>
        <v>4</v>
      </c>
      <c r="AH33" s="18">
        <f t="shared" ref="AH33:AH34" si="66">AF33/AG33</f>
        <v>0.2329</v>
      </c>
      <c r="AI33" s="18">
        <f t="shared" ref="AI33" si="67">LARGE(AH33:AH34,1)</f>
        <v>0.24324999999999999</v>
      </c>
    </row>
    <row r="34" spans="1:35" ht="13.5" thickBot="1" x14ac:dyDescent="0.25">
      <c r="A34" s="3" t="s">
        <v>23</v>
      </c>
      <c r="B34" s="11">
        <v>0.48649999999999999</v>
      </c>
      <c r="C34" s="34">
        <v>5</v>
      </c>
      <c r="E34" s="18">
        <f t="shared" si="60"/>
        <v>2.4325000000000001</v>
      </c>
      <c r="F34" s="12">
        <f t="shared" ref="F34" si="68">$M$1</f>
        <v>2</v>
      </c>
      <c r="G34" s="18">
        <f t="shared" si="62"/>
        <v>1.2162500000000001</v>
      </c>
      <c r="H34" s="18"/>
      <c r="J34" s="6"/>
      <c r="K34" s="6"/>
      <c r="L34" s="6"/>
      <c r="M34" s="6"/>
      <c r="Q34" s="127"/>
      <c r="U34" s="9" t="s">
        <v>209</v>
      </c>
      <c r="AB34" s="3" t="s">
        <v>23</v>
      </c>
      <c r="AC34" s="11">
        <v>0.48649999999999999</v>
      </c>
      <c r="AD34" s="34">
        <v>1</v>
      </c>
      <c r="AF34" s="18">
        <f t="shared" si="64"/>
        <v>0.48649999999999999</v>
      </c>
      <c r="AG34" s="12">
        <f t="shared" ref="AG34" si="69">$M$1</f>
        <v>2</v>
      </c>
      <c r="AH34" s="18">
        <f t="shared" si="66"/>
        <v>0.24324999999999999</v>
      </c>
      <c r="AI34" s="18"/>
    </row>
    <row r="35" spans="1:35" ht="13.5" thickBot="1" x14ac:dyDescent="0.25">
      <c r="A35" s="44">
        <f>A32+1</f>
        <v>12</v>
      </c>
      <c r="B35" s="15"/>
      <c r="C35" s="45"/>
      <c r="E35" s="17"/>
      <c r="F35" s="17"/>
      <c r="G35" s="17"/>
      <c r="H35" s="17"/>
      <c r="J35" s="6"/>
      <c r="K35" s="6"/>
      <c r="L35" s="6"/>
      <c r="M35" s="6"/>
      <c r="Q35" s="127"/>
      <c r="U35" s="113" t="s">
        <v>197</v>
      </c>
      <c r="V35" s="118" t="s">
        <v>124</v>
      </c>
      <c r="W35" s="115" t="s">
        <v>89</v>
      </c>
      <c r="X35" s="114" t="s">
        <v>90</v>
      </c>
      <c r="Y35" s="71" t="s">
        <v>89</v>
      </c>
      <c r="Z35" s="72" t="s">
        <v>90</v>
      </c>
      <c r="AB35" s="44">
        <f>AB32+1</f>
        <v>12</v>
      </c>
      <c r="AC35" s="15"/>
      <c r="AD35" s="45"/>
      <c r="AF35" s="17"/>
      <c r="AG35" s="17"/>
      <c r="AH35" s="17"/>
      <c r="AI35" s="17"/>
    </row>
    <row r="36" spans="1:35" x14ac:dyDescent="0.2">
      <c r="A36" s="3" t="s">
        <v>22</v>
      </c>
      <c r="B36" s="11">
        <v>0.94850000000000001</v>
      </c>
      <c r="C36" s="34">
        <v>6</v>
      </c>
      <c r="E36" s="18">
        <f t="shared" ref="E36:E37" si="70">C36*B36</f>
        <v>5.6909999999999998</v>
      </c>
      <c r="F36" s="12">
        <f t="shared" ref="F36" si="71">$K$1</f>
        <v>4</v>
      </c>
      <c r="G36" s="18">
        <f t="shared" ref="G36:G37" si="72">E36/F36</f>
        <v>1.42275</v>
      </c>
      <c r="H36" s="18">
        <f t="shared" ref="H36" si="73">LARGE(G36:G37,1)</f>
        <v>1.42275</v>
      </c>
      <c r="J36" s="6"/>
      <c r="K36" s="6"/>
      <c r="L36" s="6"/>
      <c r="M36" s="6"/>
      <c r="Q36" s="127"/>
      <c r="U36" s="111" t="s">
        <v>178</v>
      </c>
      <c r="V36" s="119">
        <v>1</v>
      </c>
      <c r="W36" s="116">
        <v>0.8458</v>
      </c>
      <c r="X36" s="112">
        <v>0.26650000000000001</v>
      </c>
      <c r="Y36" s="61">
        <f>V36*W36</f>
        <v>0.8458</v>
      </c>
      <c r="Z36" s="62">
        <f>V36*X36</f>
        <v>0.26650000000000001</v>
      </c>
      <c r="AB36" s="3" t="s">
        <v>22</v>
      </c>
      <c r="AC36" s="11">
        <v>0.94850000000000001</v>
      </c>
      <c r="AD36" s="34">
        <v>1</v>
      </c>
      <c r="AF36" s="18">
        <f t="shared" ref="AF36:AF37" si="74">AD36*AC36</f>
        <v>0.94850000000000001</v>
      </c>
      <c r="AG36" s="12">
        <f t="shared" ref="AG36" si="75">$K$1</f>
        <v>4</v>
      </c>
      <c r="AH36" s="18">
        <f t="shared" ref="AH36:AH37" si="76">AF36/AG36</f>
        <v>0.237125</v>
      </c>
      <c r="AI36" s="18">
        <f t="shared" ref="AI36" si="77">LARGE(AH36:AH37,1)</f>
        <v>0.237125</v>
      </c>
    </row>
    <row r="37" spans="1:35" x14ac:dyDescent="0.2">
      <c r="A37" s="3" t="s">
        <v>23</v>
      </c>
      <c r="B37" s="11">
        <v>0.29880000000000001</v>
      </c>
      <c r="C37" s="34">
        <v>6</v>
      </c>
      <c r="E37" s="18">
        <f t="shared" si="70"/>
        <v>1.7928000000000002</v>
      </c>
      <c r="F37" s="12">
        <f t="shared" ref="F37" si="78">$M$1</f>
        <v>2</v>
      </c>
      <c r="G37" s="18">
        <f t="shared" si="72"/>
        <v>0.89640000000000009</v>
      </c>
      <c r="H37" s="18"/>
      <c r="J37" s="6"/>
      <c r="K37" s="6"/>
      <c r="L37" s="6"/>
      <c r="M37" s="6"/>
      <c r="Q37" s="127"/>
      <c r="U37" s="123">
        <v>86877</v>
      </c>
      <c r="V37" s="124">
        <v>1</v>
      </c>
      <c r="W37" s="125">
        <v>0.17399999999999999</v>
      </c>
      <c r="X37" s="126">
        <v>5.4800000000000001E-2</v>
      </c>
      <c r="Y37" s="65">
        <f>V37*W37</f>
        <v>0.17399999999999999</v>
      </c>
      <c r="Z37" s="68">
        <f>V37*X37</f>
        <v>5.4800000000000001E-2</v>
      </c>
      <c r="AB37" s="3" t="s">
        <v>23</v>
      </c>
      <c r="AC37" s="11">
        <v>0.29880000000000001</v>
      </c>
      <c r="AD37" s="34">
        <v>1</v>
      </c>
      <c r="AF37" s="18">
        <f t="shared" si="74"/>
        <v>0.29880000000000001</v>
      </c>
      <c r="AG37" s="12">
        <f t="shared" ref="AG37" si="79">$M$1</f>
        <v>2</v>
      </c>
      <c r="AH37" s="18">
        <f t="shared" si="76"/>
        <v>0.14940000000000001</v>
      </c>
      <c r="AI37" s="18"/>
    </row>
    <row r="38" spans="1:35" ht="13.5" thickBot="1" x14ac:dyDescent="0.25">
      <c r="A38" s="44">
        <f t="shared" ref="A38" si="80">A35+1</f>
        <v>13</v>
      </c>
      <c r="B38" s="15"/>
      <c r="C38" s="45"/>
      <c r="E38" s="17"/>
      <c r="F38" s="17"/>
      <c r="G38" s="17"/>
      <c r="H38" s="17"/>
      <c r="J38" s="6"/>
      <c r="K38" s="6"/>
      <c r="L38" s="6"/>
      <c r="M38" s="6"/>
      <c r="Q38" s="127"/>
      <c r="U38" s="109">
        <v>86881</v>
      </c>
      <c r="V38" s="120">
        <v>1</v>
      </c>
      <c r="W38" s="121">
        <v>0.27339999999999998</v>
      </c>
      <c r="X38" s="122">
        <v>8.6199999999999999E-2</v>
      </c>
      <c r="Y38" s="69">
        <f>V38*W38</f>
        <v>0.27339999999999998</v>
      </c>
      <c r="Z38" s="70">
        <f>V38*X38</f>
        <v>8.6199999999999999E-2</v>
      </c>
      <c r="AB38" s="44">
        <f t="shared" ref="AB38" si="81">AB35+1</f>
        <v>13</v>
      </c>
      <c r="AC38" s="15"/>
      <c r="AD38" s="45"/>
      <c r="AF38" s="17"/>
      <c r="AG38" s="17"/>
      <c r="AH38" s="17"/>
      <c r="AI38" s="17"/>
    </row>
    <row r="39" spans="1:35" ht="13.5" thickBot="1" x14ac:dyDescent="0.25">
      <c r="A39" s="3" t="s">
        <v>22</v>
      </c>
      <c r="B39" s="11">
        <v>0.53300000000000003</v>
      </c>
      <c r="C39" s="34">
        <v>5</v>
      </c>
      <c r="E39" s="18">
        <f t="shared" ref="E39:E40" si="82">C39*B39</f>
        <v>2.665</v>
      </c>
      <c r="F39" s="12">
        <f t="shared" ref="F39" si="83">$K$1</f>
        <v>4</v>
      </c>
      <c r="G39" s="18">
        <f t="shared" ref="G39:G40" si="84">E39/F39</f>
        <v>0.66625000000000001</v>
      </c>
      <c r="H39" s="18">
        <f t="shared" ref="H39" si="85">LARGE(G39:G40,1)</f>
        <v>1.3325</v>
      </c>
      <c r="J39" s="6"/>
      <c r="K39" s="6"/>
      <c r="L39" s="6"/>
      <c r="M39" s="6"/>
      <c r="Q39" s="127"/>
      <c r="U39" s="6"/>
      <c r="V39" s="67"/>
      <c r="W39" s="9"/>
      <c r="X39" s="9"/>
      <c r="Y39" s="63">
        <f>SUM(Y36:Y38)</f>
        <v>1.2932000000000001</v>
      </c>
      <c r="Z39" s="64">
        <f>SUM(Z36:Z38)</f>
        <v>0.40750000000000003</v>
      </c>
      <c r="AB39" s="3" t="s">
        <v>22</v>
      </c>
      <c r="AC39" s="11">
        <v>0.53300000000000003</v>
      </c>
      <c r="AD39" s="34">
        <v>1</v>
      </c>
      <c r="AF39" s="18">
        <f t="shared" ref="AF39:AF40" si="86">AD39*AC39</f>
        <v>0.53300000000000003</v>
      </c>
      <c r="AG39" s="12">
        <f t="shared" ref="AG39" si="87">$K$1</f>
        <v>4</v>
      </c>
      <c r="AH39" s="18">
        <f t="shared" ref="AH39:AH40" si="88">AF39/AG39</f>
        <v>0.13325000000000001</v>
      </c>
      <c r="AI39" s="18">
        <f t="shared" ref="AI39" si="89">LARGE(AH39:AH40,1)</f>
        <v>0.26650000000000001</v>
      </c>
    </row>
    <row r="40" spans="1:35" x14ac:dyDescent="0.2">
      <c r="A40" s="3" t="s">
        <v>23</v>
      </c>
      <c r="B40" s="11">
        <v>0.53300000000000003</v>
      </c>
      <c r="C40" s="34">
        <v>5</v>
      </c>
      <c r="E40" s="18">
        <f t="shared" si="82"/>
        <v>2.665</v>
      </c>
      <c r="F40" s="12">
        <f t="shared" ref="F40" si="90">$M$1</f>
        <v>2</v>
      </c>
      <c r="G40" s="18">
        <f t="shared" si="84"/>
        <v>1.3325</v>
      </c>
      <c r="H40" s="18"/>
      <c r="J40" s="6"/>
      <c r="K40" s="6"/>
      <c r="L40" s="6"/>
      <c r="M40" s="6"/>
      <c r="Q40" s="127"/>
      <c r="AB40" s="3" t="s">
        <v>23</v>
      </c>
      <c r="AC40" s="11">
        <v>0.53300000000000003</v>
      </c>
      <c r="AD40" s="34">
        <v>1</v>
      </c>
      <c r="AF40" s="18">
        <f t="shared" si="86"/>
        <v>0.53300000000000003</v>
      </c>
      <c r="AG40" s="12">
        <f t="shared" ref="AG40" si="91">$M$1</f>
        <v>2</v>
      </c>
      <c r="AH40" s="18">
        <f t="shared" si="88"/>
        <v>0.26650000000000001</v>
      </c>
      <c r="AI40" s="18"/>
    </row>
    <row r="41" spans="1:35" x14ac:dyDescent="0.2">
      <c r="A41" s="44">
        <f t="shared" ref="A41" si="92">A38+1</f>
        <v>14</v>
      </c>
      <c r="B41" s="15"/>
      <c r="C41" s="45"/>
      <c r="E41" s="17"/>
      <c r="F41" s="17"/>
      <c r="G41" s="17"/>
      <c r="H41" s="17"/>
      <c r="J41" s="6"/>
      <c r="K41" s="6"/>
      <c r="L41" s="6"/>
      <c r="M41" s="6"/>
      <c r="Q41" s="127"/>
      <c r="U41" s="6"/>
      <c r="V41" s="6"/>
      <c r="AB41" s="44">
        <f t="shared" ref="AB41" si="93">AB38+1</f>
        <v>14</v>
      </c>
      <c r="AC41" s="15"/>
      <c r="AD41" s="45"/>
      <c r="AF41" s="17"/>
      <c r="AG41" s="17"/>
      <c r="AH41" s="17"/>
      <c r="AI41" s="17"/>
    </row>
    <row r="42" spans="1:35" x14ac:dyDescent="0.2">
      <c r="A42" s="3" t="s">
        <v>22</v>
      </c>
      <c r="B42" s="11">
        <v>0.624</v>
      </c>
      <c r="C42" s="34">
        <v>4</v>
      </c>
      <c r="E42" s="18">
        <f t="shared" ref="E42:E43" si="94">C42*B42</f>
        <v>2.496</v>
      </c>
      <c r="F42" s="12">
        <f t="shared" ref="F42" si="95">$K$1</f>
        <v>4</v>
      </c>
      <c r="G42" s="18">
        <f t="shared" ref="G42:G43" si="96">E42/F42</f>
        <v>0.624</v>
      </c>
      <c r="H42" s="18">
        <f t="shared" ref="H42" si="97">LARGE(G42:G43,1)</f>
        <v>0.624</v>
      </c>
      <c r="J42" s="6"/>
      <c r="K42" s="6"/>
      <c r="L42" s="6"/>
      <c r="M42" s="6"/>
      <c r="Q42" s="127"/>
      <c r="U42" s="6"/>
      <c r="V42" s="6"/>
      <c r="AB42" s="3" t="s">
        <v>22</v>
      </c>
      <c r="AC42" s="11">
        <v>0.624</v>
      </c>
      <c r="AD42" s="34">
        <v>1</v>
      </c>
      <c r="AF42" s="18">
        <f t="shared" ref="AF42:AF43" si="98">AD42*AC42</f>
        <v>0.624</v>
      </c>
      <c r="AG42" s="12">
        <f t="shared" ref="AG42" si="99">$K$1</f>
        <v>4</v>
      </c>
      <c r="AH42" s="18">
        <f t="shared" ref="AH42:AH43" si="100">AF42/AG42</f>
        <v>0.156</v>
      </c>
      <c r="AI42" s="18">
        <f t="shared" ref="AI42" si="101">LARGE(AH42:AH43,1)</f>
        <v>0.156</v>
      </c>
    </row>
    <row r="43" spans="1:35" x14ac:dyDescent="0.2">
      <c r="A43" s="3" t="s">
        <v>23</v>
      </c>
      <c r="B43" s="11">
        <v>0.26329999999999998</v>
      </c>
      <c r="C43" s="34">
        <v>4</v>
      </c>
      <c r="E43" s="18">
        <f t="shared" si="94"/>
        <v>1.0531999999999999</v>
      </c>
      <c r="F43" s="12">
        <f t="shared" ref="F43" si="102">$M$1</f>
        <v>2</v>
      </c>
      <c r="G43" s="18">
        <f t="shared" si="96"/>
        <v>0.52659999999999996</v>
      </c>
      <c r="H43" s="18"/>
      <c r="J43" s="6"/>
      <c r="K43" s="6"/>
      <c r="L43" s="6"/>
      <c r="M43" s="6"/>
      <c r="Q43" s="127"/>
      <c r="U43" s="6"/>
      <c r="V43" s="6"/>
      <c r="AB43" s="3" t="s">
        <v>23</v>
      </c>
      <c r="AC43" s="11">
        <v>0.26329999999999998</v>
      </c>
      <c r="AD43" s="34">
        <v>1</v>
      </c>
      <c r="AF43" s="18">
        <f t="shared" si="98"/>
        <v>0.26329999999999998</v>
      </c>
      <c r="AG43" s="12">
        <f t="shared" ref="AG43" si="103">$M$1</f>
        <v>2</v>
      </c>
      <c r="AH43" s="18">
        <f t="shared" si="100"/>
        <v>0.13164999999999999</v>
      </c>
      <c r="AI43" s="18"/>
    </row>
    <row r="44" spans="1:35" x14ac:dyDescent="0.2">
      <c r="A44" s="44">
        <f t="shared" ref="A44" si="104">A41+1</f>
        <v>15</v>
      </c>
      <c r="B44" s="15"/>
      <c r="C44" s="45"/>
      <c r="E44" s="17"/>
      <c r="F44" s="17"/>
      <c r="G44" s="17"/>
      <c r="H44" s="17"/>
      <c r="J44" s="6"/>
      <c r="K44" s="6"/>
      <c r="L44" s="6"/>
      <c r="M44" s="6"/>
      <c r="Q44" s="127"/>
      <c r="U44" s="6"/>
      <c r="V44" s="6"/>
      <c r="AB44" s="44">
        <f t="shared" ref="AB44" si="105">AB41+1</f>
        <v>15</v>
      </c>
      <c r="AC44" s="15"/>
      <c r="AD44" s="45"/>
      <c r="AF44" s="17"/>
      <c r="AG44" s="17"/>
      <c r="AH44" s="17"/>
      <c r="AI44" s="17"/>
    </row>
    <row r="45" spans="1:35" x14ac:dyDescent="0.2">
      <c r="A45" s="3" t="s">
        <v>22</v>
      </c>
      <c r="B45" s="11">
        <v>0.94850000000000001</v>
      </c>
      <c r="C45" s="34">
        <v>10</v>
      </c>
      <c r="E45" s="18">
        <f t="shared" ref="E45:E46" si="106">C45*B45</f>
        <v>9.4849999999999994</v>
      </c>
      <c r="F45" s="12">
        <f t="shared" ref="F45" si="107">$K$1</f>
        <v>4</v>
      </c>
      <c r="G45" s="18">
        <f t="shared" ref="G45:G46" si="108">E45/F45</f>
        <v>2.3712499999999999</v>
      </c>
      <c r="H45" s="18">
        <f t="shared" ref="H45" si="109">LARGE(G45:G46,1)</f>
        <v>2.3712499999999999</v>
      </c>
      <c r="J45" s="6"/>
      <c r="K45" s="6"/>
      <c r="L45" s="6"/>
      <c r="M45" s="6"/>
      <c r="Q45" s="127"/>
      <c r="U45" s="6"/>
      <c r="V45" s="6"/>
      <c r="AB45" s="3" t="s">
        <v>22</v>
      </c>
      <c r="AC45" s="11">
        <v>0.94850000000000001</v>
      </c>
      <c r="AD45" s="34">
        <v>1</v>
      </c>
      <c r="AF45" s="18">
        <f t="shared" ref="AF45:AF46" si="110">AD45*AC45</f>
        <v>0.94850000000000001</v>
      </c>
      <c r="AG45" s="12">
        <f t="shared" ref="AG45" si="111">$K$1</f>
        <v>4</v>
      </c>
      <c r="AH45" s="18">
        <f t="shared" ref="AH45:AH46" si="112">AF45/AG45</f>
        <v>0.237125</v>
      </c>
      <c r="AI45" s="18">
        <f t="shared" ref="AI45" si="113">LARGE(AH45:AH46,1)</f>
        <v>0.237125</v>
      </c>
    </row>
    <row r="46" spans="1:35" x14ac:dyDescent="0.2">
      <c r="A46" s="3" t="s">
        <v>23</v>
      </c>
      <c r="B46" s="11">
        <v>0.29880000000000001</v>
      </c>
      <c r="C46" s="34">
        <v>10</v>
      </c>
      <c r="E46" s="18">
        <f t="shared" si="106"/>
        <v>2.988</v>
      </c>
      <c r="F46" s="12">
        <f t="shared" ref="F46" si="114">$M$1</f>
        <v>2</v>
      </c>
      <c r="G46" s="18">
        <f t="shared" si="108"/>
        <v>1.494</v>
      </c>
      <c r="H46" s="18"/>
      <c r="J46" s="6"/>
      <c r="K46" s="6"/>
      <c r="L46" s="6"/>
      <c r="M46" s="6"/>
      <c r="Q46" s="127"/>
      <c r="U46" s="6"/>
      <c r="V46" s="6"/>
      <c r="AB46" s="3" t="s">
        <v>23</v>
      </c>
      <c r="AC46" s="11">
        <v>0.29880000000000001</v>
      </c>
      <c r="AD46" s="34">
        <v>1</v>
      </c>
      <c r="AF46" s="18">
        <f t="shared" si="110"/>
        <v>0.29880000000000001</v>
      </c>
      <c r="AG46" s="12">
        <f t="shared" ref="AG46" si="115">$M$1</f>
        <v>2</v>
      </c>
      <c r="AH46" s="18">
        <f t="shared" si="112"/>
        <v>0.14940000000000001</v>
      </c>
      <c r="AI46" s="18"/>
    </row>
    <row r="47" spans="1:35" x14ac:dyDescent="0.2">
      <c r="A47" s="44" t="s">
        <v>202</v>
      </c>
      <c r="B47" s="15"/>
      <c r="C47" s="45"/>
      <c r="E47" s="17"/>
      <c r="F47" s="17"/>
      <c r="G47" s="17"/>
      <c r="H47" s="17"/>
      <c r="J47" s="6"/>
      <c r="K47" s="6"/>
      <c r="L47" s="6"/>
      <c r="M47" s="6"/>
      <c r="Q47" s="127"/>
      <c r="U47" s="6"/>
      <c r="V47" s="6"/>
      <c r="AB47" s="44" t="s">
        <v>202</v>
      </c>
      <c r="AC47" s="15"/>
      <c r="AD47" s="45"/>
      <c r="AF47" s="17"/>
      <c r="AG47" s="17"/>
      <c r="AH47" s="17"/>
      <c r="AI47" s="17"/>
    </row>
    <row r="48" spans="1:35" x14ac:dyDescent="0.2">
      <c r="A48" s="3" t="s">
        <v>22</v>
      </c>
      <c r="B48" s="11">
        <v>0.08</v>
      </c>
      <c r="C48" s="34">
        <v>8</v>
      </c>
      <c r="E48" s="18">
        <f t="shared" ref="E48:E49" si="116">C48*B48</f>
        <v>0.64</v>
      </c>
      <c r="F48" s="12">
        <f t="shared" ref="F48" si="117">$K$1</f>
        <v>4</v>
      </c>
      <c r="G48" s="18">
        <f t="shared" ref="G48:G49" si="118">E48/F48</f>
        <v>0.16</v>
      </c>
      <c r="H48" s="18">
        <f t="shared" ref="H48" si="119">LARGE(G48:G49,1)</f>
        <v>0.16</v>
      </c>
      <c r="J48" s="6"/>
      <c r="K48" s="6"/>
      <c r="L48" s="6"/>
      <c r="M48" s="6"/>
      <c r="Q48" s="127"/>
      <c r="U48" s="6"/>
      <c r="V48" s="6"/>
      <c r="AB48" s="3" t="s">
        <v>22</v>
      </c>
      <c r="AC48" s="11">
        <v>0.08</v>
      </c>
      <c r="AD48" s="34">
        <v>9</v>
      </c>
      <c r="AF48" s="18">
        <f t="shared" ref="AF48:AF49" si="120">AD48*AC48</f>
        <v>0.72</v>
      </c>
      <c r="AG48" s="12">
        <f t="shared" ref="AG48" si="121">$K$1</f>
        <v>4</v>
      </c>
      <c r="AH48" s="18">
        <f t="shared" ref="AH48:AH49" si="122">AF48/AG48</f>
        <v>0.18</v>
      </c>
      <c r="AI48" s="18">
        <f t="shared" ref="AI48" si="123">LARGE(AH48:AH49,1)</f>
        <v>0.18</v>
      </c>
    </row>
    <row r="49" spans="1:35" x14ac:dyDescent="0.2">
      <c r="A49" s="3" t="s">
        <v>23</v>
      </c>
      <c r="B49" s="11"/>
      <c r="C49" s="34">
        <v>8</v>
      </c>
      <c r="E49" s="18">
        <f t="shared" si="116"/>
        <v>0</v>
      </c>
      <c r="F49" s="12">
        <f t="shared" ref="F49" si="124">$M$1</f>
        <v>2</v>
      </c>
      <c r="G49" s="18">
        <f t="shared" si="118"/>
        <v>0</v>
      </c>
      <c r="H49" s="18"/>
      <c r="J49" s="6"/>
      <c r="K49" s="6"/>
      <c r="L49" s="6"/>
      <c r="M49" s="6"/>
      <c r="Q49" s="127"/>
      <c r="U49" s="6"/>
      <c r="V49" s="6"/>
      <c r="AB49" s="3" t="s">
        <v>23</v>
      </c>
      <c r="AC49" s="11"/>
      <c r="AD49" s="34">
        <v>9</v>
      </c>
      <c r="AF49" s="18">
        <f t="shared" si="120"/>
        <v>0</v>
      </c>
      <c r="AG49" s="12">
        <f t="shared" ref="AG49" si="125">$M$1</f>
        <v>2</v>
      </c>
      <c r="AH49" s="18">
        <f t="shared" si="122"/>
        <v>0</v>
      </c>
      <c r="AI49" s="18"/>
    </row>
    <row r="50" spans="1:35" x14ac:dyDescent="0.2">
      <c r="A50" s="44" t="s">
        <v>203</v>
      </c>
      <c r="B50" s="15"/>
      <c r="C50" s="45"/>
      <c r="E50" s="17"/>
      <c r="F50" s="17"/>
      <c r="G50" s="17"/>
      <c r="H50" s="17"/>
      <c r="J50" s="6"/>
      <c r="K50" s="6"/>
      <c r="L50" s="6"/>
      <c r="M50" s="6"/>
      <c r="Q50" s="127"/>
      <c r="U50" s="6"/>
      <c r="V50" s="6"/>
      <c r="AB50" s="44" t="s">
        <v>203</v>
      </c>
      <c r="AC50" s="15"/>
      <c r="AD50" s="45"/>
      <c r="AF50" s="17"/>
      <c r="AG50" s="17"/>
      <c r="AH50" s="17"/>
      <c r="AI50" s="17"/>
    </row>
    <row r="51" spans="1:35" x14ac:dyDescent="0.2">
      <c r="A51" s="3" t="s">
        <v>22</v>
      </c>
      <c r="B51" s="11">
        <v>0.17100000000000001</v>
      </c>
      <c r="C51" s="34">
        <v>0</v>
      </c>
      <c r="E51" s="18">
        <f t="shared" ref="E51:E52" si="126">C51*B51</f>
        <v>0</v>
      </c>
      <c r="F51" s="12">
        <f t="shared" ref="F51" si="127">$K$1</f>
        <v>4</v>
      </c>
      <c r="G51" s="18">
        <f t="shared" ref="G51:G52" si="128">E51/F51</f>
        <v>0</v>
      </c>
      <c r="H51" s="18">
        <f t="shared" ref="H51" si="129">LARGE(G51:G52,1)</f>
        <v>0</v>
      </c>
      <c r="J51" s="6"/>
      <c r="K51" s="6"/>
      <c r="L51" s="6"/>
      <c r="M51" s="6"/>
      <c r="Q51" s="127"/>
      <c r="U51" s="6"/>
      <c r="V51" s="6"/>
      <c r="AB51" s="3" t="s">
        <v>22</v>
      </c>
      <c r="AC51" s="11">
        <v>0.17100000000000001</v>
      </c>
      <c r="AD51" s="34">
        <v>4</v>
      </c>
      <c r="AF51" s="18">
        <f>AD51*AC51</f>
        <v>0.68400000000000005</v>
      </c>
      <c r="AG51" s="12">
        <f t="shared" ref="AG51" si="130">$K$1</f>
        <v>4</v>
      </c>
      <c r="AH51" s="18">
        <f t="shared" ref="AH51:AH52" si="131">AF51/AG51</f>
        <v>0.17100000000000001</v>
      </c>
      <c r="AI51" s="18">
        <f t="shared" ref="AI51" si="132">LARGE(AH51:AH52,1)</f>
        <v>0.17100000000000001</v>
      </c>
    </row>
    <row r="52" spans="1:35" x14ac:dyDescent="0.2">
      <c r="A52" s="3" t="s">
        <v>23</v>
      </c>
      <c r="B52" s="11"/>
      <c r="C52" s="34">
        <v>0</v>
      </c>
      <c r="E52" s="18">
        <f t="shared" si="126"/>
        <v>0</v>
      </c>
      <c r="F52" s="12">
        <f t="shared" ref="F52" si="133">$M$1</f>
        <v>2</v>
      </c>
      <c r="G52" s="18">
        <f t="shared" si="128"/>
        <v>0</v>
      </c>
      <c r="H52" s="18"/>
      <c r="J52" s="6"/>
      <c r="K52" s="6"/>
      <c r="L52" s="6"/>
      <c r="M52" s="6"/>
      <c r="Q52" s="127"/>
      <c r="U52" s="6"/>
      <c r="V52" s="6"/>
      <c r="AB52" s="3" t="s">
        <v>23</v>
      </c>
      <c r="AC52" s="11"/>
      <c r="AD52" s="34">
        <v>4</v>
      </c>
      <c r="AF52" s="18">
        <f>AD52*AC52</f>
        <v>0</v>
      </c>
      <c r="AG52" s="12">
        <f t="shared" ref="AG52" si="134">$M$1</f>
        <v>2</v>
      </c>
      <c r="AH52" s="18">
        <f t="shared" si="131"/>
        <v>0</v>
      </c>
      <c r="AI52" s="18"/>
    </row>
    <row r="53" spans="1:35" x14ac:dyDescent="0.2">
      <c r="A53" s="44" t="s">
        <v>204</v>
      </c>
      <c r="B53" s="15"/>
      <c r="C53" s="45"/>
      <c r="E53" s="17"/>
      <c r="F53" s="17"/>
      <c r="G53" s="17"/>
      <c r="H53" s="17"/>
      <c r="J53" s="6"/>
      <c r="K53" s="6"/>
      <c r="L53" s="6"/>
      <c r="M53" s="6"/>
      <c r="Q53" s="127"/>
      <c r="U53" s="6"/>
      <c r="V53" s="6"/>
      <c r="AB53" s="44" t="s">
        <v>204</v>
      </c>
      <c r="AC53" s="15"/>
      <c r="AD53" s="45"/>
      <c r="AF53" s="17"/>
      <c r="AG53" s="17"/>
      <c r="AH53" s="17"/>
      <c r="AI53" s="17"/>
    </row>
    <row r="54" spans="1:35" x14ac:dyDescent="0.2">
      <c r="A54" s="3" t="s">
        <v>22</v>
      </c>
      <c r="B54" s="11">
        <v>0.44669999999999999</v>
      </c>
      <c r="C54" s="34">
        <v>0</v>
      </c>
      <c r="E54" s="18">
        <f t="shared" ref="E54:E55" si="135">C54*B54</f>
        <v>0</v>
      </c>
      <c r="F54" s="12">
        <f t="shared" ref="F54" si="136">$K$1</f>
        <v>4</v>
      </c>
      <c r="G54" s="18">
        <f t="shared" ref="G54:G55" si="137">E54/F54</f>
        <v>0</v>
      </c>
      <c r="H54" s="18">
        <f t="shared" ref="H54" si="138">LARGE(G54:G55,1)</f>
        <v>0</v>
      </c>
      <c r="J54" s="6"/>
      <c r="K54" s="6"/>
      <c r="L54" s="6"/>
      <c r="M54" s="6"/>
      <c r="Q54" s="127"/>
      <c r="U54" s="6"/>
      <c r="V54" s="6"/>
      <c r="AB54" s="3" t="s">
        <v>22</v>
      </c>
      <c r="AC54" s="11">
        <v>0.44669999999999999</v>
      </c>
      <c r="AD54" s="34">
        <v>4</v>
      </c>
      <c r="AF54" s="18">
        <f>AD54*AC54</f>
        <v>1.7867999999999999</v>
      </c>
      <c r="AG54" s="12">
        <f t="shared" ref="AG54" si="139">$K$1</f>
        <v>4</v>
      </c>
      <c r="AH54" s="18">
        <f t="shared" ref="AH54:AH55" si="140">AF54/AG54</f>
        <v>0.44669999999999999</v>
      </c>
      <c r="AI54" s="18">
        <f t="shared" ref="AI54" si="141">LARGE(AH54:AH55,1)</f>
        <v>0.44669999999999999</v>
      </c>
    </row>
    <row r="55" spans="1:35" x14ac:dyDescent="0.2">
      <c r="A55" s="3" t="s">
        <v>23</v>
      </c>
      <c r="B55" s="11">
        <v>0.14069999999999999</v>
      </c>
      <c r="C55" s="34">
        <v>0</v>
      </c>
      <c r="E55" s="18">
        <f t="shared" si="135"/>
        <v>0</v>
      </c>
      <c r="F55" s="12">
        <f t="shared" ref="F55" si="142">$M$1</f>
        <v>2</v>
      </c>
      <c r="G55" s="18">
        <f t="shared" si="137"/>
        <v>0</v>
      </c>
      <c r="H55" s="18"/>
      <c r="Q55" s="127"/>
      <c r="U55" s="6"/>
      <c r="V55" s="6"/>
      <c r="AB55" s="3" t="s">
        <v>23</v>
      </c>
      <c r="AC55" s="11">
        <v>0.14069999999999999</v>
      </c>
      <c r="AD55" s="34">
        <v>4</v>
      </c>
      <c r="AF55" s="18">
        <f>AD55*AC55</f>
        <v>0.56279999999999997</v>
      </c>
      <c r="AG55" s="12">
        <f t="shared" ref="AG55" si="143">$M$1</f>
        <v>2</v>
      </c>
      <c r="AH55" s="18">
        <f t="shared" si="140"/>
        <v>0.28139999999999998</v>
      </c>
      <c r="AI55" s="18"/>
    </row>
    <row r="56" spans="1:35" x14ac:dyDescent="0.2">
      <c r="A56" s="44" t="s">
        <v>205</v>
      </c>
      <c r="B56" s="15"/>
      <c r="C56" s="45"/>
      <c r="E56" s="17"/>
      <c r="F56" s="17"/>
      <c r="G56" s="17"/>
      <c r="H56" s="17"/>
      <c r="Q56" s="127"/>
      <c r="U56" s="6"/>
      <c r="V56" s="6"/>
      <c r="AB56" s="44" t="s">
        <v>205</v>
      </c>
      <c r="AC56" s="15"/>
      <c r="AD56" s="45"/>
      <c r="AF56" s="17"/>
      <c r="AG56" s="17"/>
      <c r="AH56" s="17"/>
      <c r="AI56" s="17"/>
    </row>
    <row r="57" spans="1:35" x14ac:dyDescent="0.2">
      <c r="A57" s="3" t="s">
        <v>22</v>
      </c>
      <c r="B57" s="11">
        <v>0.63229999999999997</v>
      </c>
      <c r="C57" s="34">
        <v>0</v>
      </c>
      <c r="E57" s="18">
        <f t="shared" ref="E57:E58" si="144">C57*B57</f>
        <v>0</v>
      </c>
      <c r="F57" s="12">
        <f t="shared" ref="F57" si="145">$K$1</f>
        <v>4</v>
      </c>
      <c r="G57" s="18">
        <f t="shared" ref="G57:G58" si="146">E57/F57</f>
        <v>0</v>
      </c>
      <c r="H57" s="18">
        <f t="shared" ref="H57" si="147">LARGE(G57:G58,1)</f>
        <v>0</v>
      </c>
      <c r="Q57" s="127"/>
      <c r="U57" s="6"/>
      <c r="V57" s="6"/>
      <c r="AB57" s="3" t="s">
        <v>22</v>
      </c>
      <c r="AC57" s="11">
        <v>0.63229999999999997</v>
      </c>
      <c r="AD57" s="34">
        <v>4</v>
      </c>
      <c r="AF57" s="18">
        <f t="shared" ref="AF57:AF58" si="148">AD57*AC57</f>
        <v>2.5291999999999999</v>
      </c>
      <c r="AG57" s="12">
        <f t="shared" ref="AG57" si="149">$K$1</f>
        <v>4</v>
      </c>
      <c r="AH57" s="18">
        <f t="shared" ref="AH57:AH58" si="150">AF57/AG57</f>
        <v>0.63229999999999997</v>
      </c>
      <c r="AI57" s="18">
        <f t="shared" ref="AI57" si="151">LARGE(AH57:AH58,1)</f>
        <v>0.63229999999999997</v>
      </c>
    </row>
    <row r="58" spans="1:35" x14ac:dyDescent="0.2">
      <c r="A58" s="3" t="s">
        <v>23</v>
      </c>
      <c r="B58" s="11">
        <v>0.19919999999999999</v>
      </c>
      <c r="C58" s="34">
        <v>0</v>
      </c>
      <c r="E58" s="18">
        <f t="shared" si="144"/>
        <v>0</v>
      </c>
      <c r="F58" s="12">
        <f t="shared" ref="F58" si="152">$M$1</f>
        <v>2</v>
      </c>
      <c r="G58" s="18">
        <f t="shared" si="146"/>
        <v>0</v>
      </c>
      <c r="H58" s="18"/>
      <c r="Q58" s="127"/>
      <c r="U58" s="6"/>
      <c r="V58" s="6"/>
      <c r="AB58" s="3" t="s">
        <v>23</v>
      </c>
      <c r="AC58" s="11">
        <v>0.19919999999999999</v>
      </c>
      <c r="AD58" s="34">
        <v>4</v>
      </c>
      <c r="AF58" s="18">
        <f t="shared" si="148"/>
        <v>0.79679999999999995</v>
      </c>
      <c r="AG58" s="12">
        <f t="shared" ref="AG58" si="153">$M$1</f>
        <v>2</v>
      </c>
      <c r="AH58" s="18">
        <f t="shared" si="150"/>
        <v>0.39839999999999998</v>
      </c>
      <c r="AI58" s="18"/>
    </row>
    <row r="59" spans="1:35" x14ac:dyDescent="0.2">
      <c r="A59" s="44" t="s">
        <v>206</v>
      </c>
      <c r="B59" s="15"/>
      <c r="C59" s="45"/>
      <c r="E59" s="17"/>
      <c r="F59" s="17"/>
      <c r="G59" s="17"/>
      <c r="H59" s="17"/>
      <c r="Q59" s="127"/>
      <c r="U59" s="6"/>
      <c r="V59" s="6"/>
      <c r="AB59" s="44" t="s">
        <v>206</v>
      </c>
      <c r="AC59" s="15"/>
      <c r="AD59" s="45"/>
      <c r="AF59" s="17"/>
      <c r="AG59" s="17"/>
      <c r="AH59" s="17"/>
      <c r="AI59" s="17"/>
    </row>
    <row r="60" spans="1:35" x14ac:dyDescent="0.2">
      <c r="A60" s="3" t="s">
        <v>22</v>
      </c>
      <c r="B60" s="11">
        <v>0.31619999999999998</v>
      </c>
      <c r="C60" s="34">
        <v>0</v>
      </c>
      <c r="E60" s="18">
        <f t="shared" ref="E60:E61" si="154">C60*B60</f>
        <v>0</v>
      </c>
      <c r="F60" s="12">
        <f t="shared" ref="F60" si="155">$K$1</f>
        <v>4</v>
      </c>
      <c r="G60" s="18">
        <f t="shared" ref="G60:G61" si="156">E60/F60</f>
        <v>0</v>
      </c>
      <c r="H60" s="18">
        <f t="shared" ref="H60" si="157">LARGE(G60:G61,1)</f>
        <v>0</v>
      </c>
      <c r="Q60" s="127"/>
      <c r="U60" s="6"/>
      <c r="V60" s="6"/>
      <c r="AB60" s="3" t="s">
        <v>22</v>
      </c>
      <c r="AC60" s="11">
        <v>0.31619999999999998</v>
      </c>
      <c r="AD60" s="34">
        <v>4</v>
      </c>
      <c r="AF60" s="18">
        <f t="shared" ref="AF60:AF61" si="158">AD60*AC60</f>
        <v>1.2647999999999999</v>
      </c>
      <c r="AG60" s="12">
        <f t="shared" ref="AG60" si="159">$K$1</f>
        <v>4</v>
      </c>
      <c r="AH60" s="18">
        <f t="shared" ref="AH60:AH61" si="160">AF60/AG60</f>
        <v>0.31619999999999998</v>
      </c>
      <c r="AI60" s="18">
        <f t="shared" ref="AI60" si="161">LARGE(AH60:AH61,1)</f>
        <v>0.31619999999999998</v>
      </c>
    </row>
    <row r="61" spans="1:35" x14ac:dyDescent="0.2">
      <c r="A61" s="3" t="s">
        <v>23</v>
      </c>
      <c r="B61" s="11">
        <v>9.9599999999999994E-2</v>
      </c>
      <c r="C61" s="34">
        <v>0</v>
      </c>
      <c r="E61" s="18">
        <f t="shared" si="154"/>
        <v>0</v>
      </c>
      <c r="F61" s="12">
        <f t="shared" ref="F61" si="162">$M$1</f>
        <v>2</v>
      </c>
      <c r="G61" s="18">
        <f t="shared" si="156"/>
        <v>0</v>
      </c>
      <c r="H61" s="18"/>
      <c r="Q61" s="127"/>
      <c r="U61" s="6"/>
      <c r="V61" s="6"/>
      <c r="AB61" s="3" t="s">
        <v>23</v>
      </c>
      <c r="AC61" s="11">
        <v>9.9599999999999994E-2</v>
      </c>
      <c r="AD61" s="34">
        <v>4</v>
      </c>
      <c r="AF61" s="18">
        <f t="shared" si="158"/>
        <v>0.39839999999999998</v>
      </c>
      <c r="AG61" s="12">
        <f t="shared" ref="AG61" si="163">$M$1</f>
        <v>2</v>
      </c>
      <c r="AH61" s="18">
        <f t="shared" si="160"/>
        <v>0.19919999999999999</v>
      </c>
      <c r="AI61" s="18"/>
    </row>
    <row r="62" spans="1:35" x14ac:dyDescent="0.2">
      <c r="A62" s="44" t="s">
        <v>209</v>
      </c>
      <c r="B62" s="15"/>
      <c r="C62" s="45"/>
      <c r="E62" s="17"/>
      <c r="F62" s="17"/>
      <c r="G62" s="17"/>
      <c r="H62" s="17"/>
      <c r="Q62" s="127"/>
      <c r="U62" s="6"/>
      <c r="V62" s="6"/>
      <c r="AB62" s="44" t="s">
        <v>209</v>
      </c>
      <c r="AC62" s="15"/>
      <c r="AD62" s="45"/>
      <c r="AF62" s="17"/>
      <c r="AG62" s="17"/>
      <c r="AH62" s="17"/>
      <c r="AI62" s="17"/>
    </row>
    <row r="63" spans="1:35" x14ac:dyDescent="0.2">
      <c r="A63" s="3" t="s">
        <v>22</v>
      </c>
      <c r="B63" s="11">
        <v>1.2932000000000001</v>
      </c>
      <c r="C63" s="34">
        <v>0</v>
      </c>
      <c r="E63" s="18">
        <f t="shared" ref="E63:E64" si="164">C63*B63</f>
        <v>0</v>
      </c>
      <c r="F63" s="12">
        <f t="shared" ref="F63" si="165">$K$1</f>
        <v>4</v>
      </c>
      <c r="G63" s="18">
        <f t="shared" ref="G63:G64" si="166">E63/F63</f>
        <v>0</v>
      </c>
      <c r="H63" s="18">
        <f t="shared" ref="H63" si="167">LARGE(G63:G64,1)</f>
        <v>0</v>
      </c>
      <c r="Q63" s="127"/>
      <c r="U63" s="6"/>
      <c r="V63" s="6"/>
      <c r="AB63" s="3" t="s">
        <v>22</v>
      </c>
      <c r="AC63" s="11">
        <v>1.2932000000000001</v>
      </c>
      <c r="AD63" s="34">
        <v>1</v>
      </c>
      <c r="AF63" s="18">
        <f t="shared" ref="AF63:AF64" si="168">AD63*AC63</f>
        <v>1.2932000000000001</v>
      </c>
      <c r="AG63" s="12">
        <f t="shared" ref="AG63" si="169">$K$1</f>
        <v>4</v>
      </c>
      <c r="AH63" s="18">
        <f t="shared" ref="AH63:AH64" si="170">AF63/AG63</f>
        <v>0.32330000000000003</v>
      </c>
      <c r="AI63" s="18">
        <f t="shared" ref="AI63" si="171">LARGE(AH63:AH64,1)</f>
        <v>0.32330000000000003</v>
      </c>
    </row>
    <row r="64" spans="1:35" x14ac:dyDescent="0.2">
      <c r="A64" s="3" t="s">
        <v>23</v>
      </c>
      <c r="B64" s="11">
        <v>0.40750000000000003</v>
      </c>
      <c r="C64" s="34">
        <v>0</v>
      </c>
      <c r="E64" s="18">
        <f t="shared" si="164"/>
        <v>0</v>
      </c>
      <c r="F64" s="12">
        <f t="shared" ref="F64" si="172">$M$1</f>
        <v>2</v>
      </c>
      <c r="G64" s="18">
        <f t="shared" si="166"/>
        <v>0</v>
      </c>
      <c r="H64" s="18"/>
      <c r="Q64" s="127"/>
      <c r="U64" s="6"/>
      <c r="V64" s="6"/>
      <c r="AB64" s="3" t="s">
        <v>23</v>
      </c>
      <c r="AC64" s="11">
        <v>0.40750000000000003</v>
      </c>
      <c r="AD64" s="34">
        <v>1</v>
      </c>
      <c r="AF64" s="18">
        <f t="shared" si="168"/>
        <v>0.40750000000000003</v>
      </c>
      <c r="AG64" s="12">
        <f t="shared" ref="AG64" si="173">$M$1</f>
        <v>2</v>
      </c>
      <c r="AH64" s="18">
        <f t="shared" si="170"/>
        <v>0.20375000000000001</v>
      </c>
      <c r="AI64" s="18"/>
    </row>
    <row r="65" spans="1:35" x14ac:dyDescent="0.2">
      <c r="A65" s="44" t="s">
        <v>207</v>
      </c>
      <c r="B65" s="15"/>
      <c r="C65" s="45"/>
      <c r="E65" s="17"/>
      <c r="F65" s="17"/>
      <c r="G65" s="17"/>
      <c r="H65" s="17"/>
      <c r="Q65" s="127"/>
      <c r="U65" s="6"/>
      <c r="V65" s="6"/>
      <c r="AB65" s="44" t="s">
        <v>207</v>
      </c>
      <c r="AC65" s="15"/>
      <c r="AD65" s="45"/>
      <c r="AF65" s="17"/>
      <c r="AG65" s="17"/>
      <c r="AH65" s="17"/>
      <c r="AI65" s="17"/>
    </row>
    <row r="66" spans="1:35" x14ac:dyDescent="0.2">
      <c r="A66" s="3" t="s">
        <v>22</v>
      </c>
      <c r="B66" s="11">
        <v>0.17100000000000001</v>
      </c>
      <c r="C66" s="34">
        <v>0</v>
      </c>
      <c r="E66" s="18">
        <f t="shared" ref="E66:E67" si="174">C66*B66</f>
        <v>0</v>
      </c>
      <c r="F66" s="12">
        <f t="shared" ref="F66" si="175">$K$1</f>
        <v>4</v>
      </c>
      <c r="G66" s="18">
        <f t="shared" ref="G66:G67" si="176">E66/F66</f>
        <v>0</v>
      </c>
      <c r="H66" s="18">
        <f t="shared" ref="H66" si="177">LARGE(G66:G67,1)</f>
        <v>0</v>
      </c>
      <c r="Q66" s="127"/>
      <c r="U66" s="6"/>
      <c r="V66" s="6"/>
      <c r="AB66" s="3" t="s">
        <v>22</v>
      </c>
      <c r="AC66" s="11">
        <v>0.17100000000000001</v>
      </c>
      <c r="AD66" s="34">
        <v>4</v>
      </c>
      <c r="AF66" s="18">
        <f t="shared" ref="AF66:AF67" si="178">AD66*AC66</f>
        <v>0.68400000000000005</v>
      </c>
      <c r="AG66" s="12">
        <f t="shared" ref="AG66" si="179">$K$1</f>
        <v>4</v>
      </c>
      <c r="AH66" s="18">
        <f t="shared" ref="AH66:AH67" si="180">AF66/AG66</f>
        <v>0.17100000000000001</v>
      </c>
      <c r="AI66" s="18">
        <f t="shared" ref="AI66" si="181">LARGE(AH66:AH67,1)</f>
        <v>0.17100000000000001</v>
      </c>
    </row>
    <row r="67" spans="1:35" x14ac:dyDescent="0.2">
      <c r="A67" s="3" t="s">
        <v>23</v>
      </c>
      <c r="B67" s="11"/>
      <c r="C67" s="34">
        <v>0</v>
      </c>
      <c r="E67" s="18">
        <f t="shared" si="174"/>
        <v>0</v>
      </c>
      <c r="F67" s="12">
        <f t="shared" ref="F67" si="182">$M$1</f>
        <v>2</v>
      </c>
      <c r="G67" s="18">
        <f t="shared" si="176"/>
        <v>0</v>
      </c>
      <c r="H67" s="18"/>
      <c r="Q67" s="127"/>
      <c r="U67" s="6"/>
      <c r="V67" s="6"/>
      <c r="AB67" s="3" t="s">
        <v>23</v>
      </c>
      <c r="AC67" s="11"/>
      <c r="AD67" s="34">
        <v>4</v>
      </c>
      <c r="AF67" s="18">
        <f t="shared" si="178"/>
        <v>0</v>
      </c>
      <c r="AG67" s="12">
        <f t="shared" ref="AG67" si="183">$M$1</f>
        <v>2</v>
      </c>
      <c r="AH67" s="18">
        <f t="shared" si="180"/>
        <v>0</v>
      </c>
      <c r="AI67" s="18"/>
    </row>
    <row r="68" spans="1:35" x14ac:dyDescent="0.2">
      <c r="A68" s="44" t="s">
        <v>208</v>
      </c>
      <c r="B68" s="15"/>
      <c r="C68" s="45"/>
      <c r="E68" s="17"/>
      <c r="F68" s="17"/>
      <c r="G68" s="17"/>
      <c r="H68" s="17"/>
      <c r="Q68" s="127"/>
      <c r="U68" s="6"/>
      <c r="V68" s="6"/>
      <c r="AB68" s="44" t="s">
        <v>208</v>
      </c>
      <c r="AC68" s="15"/>
      <c r="AD68" s="45"/>
      <c r="AF68" s="17"/>
      <c r="AG68" s="17"/>
      <c r="AH68" s="17"/>
      <c r="AI68" s="17"/>
    </row>
    <row r="69" spans="1:35" x14ac:dyDescent="0.2">
      <c r="A69" s="3" t="s">
        <v>22</v>
      </c>
      <c r="B69" s="11">
        <v>2</v>
      </c>
      <c r="C69" s="33">
        <v>3.6</v>
      </c>
      <c r="E69" s="18">
        <f t="shared" ref="E69:E70" si="184">C69*B69</f>
        <v>7.2</v>
      </c>
      <c r="F69" s="12">
        <f t="shared" ref="F69" si="185">$K$1</f>
        <v>4</v>
      </c>
      <c r="G69" s="18">
        <f t="shared" ref="G69:G70" si="186">E69/F69</f>
        <v>1.8</v>
      </c>
      <c r="H69" s="18">
        <f t="shared" ref="H69" si="187">LARGE(G69:G70,1)</f>
        <v>1.8</v>
      </c>
      <c r="Q69" s="37"/>
      <c r="U69" s="6"/>
      <c r="V69" s="6"/>
      <c r="AB69" s="3" t="s">
        <v>22</v>
      </c>
      <c r="AC69" s="11">
        <v>2</v>
      </c>
      <c r="AD69" s="33">
        <v>2.97</v>
      </c>
      <c r="AF69" s="18">
        <f t="shared" ref="AF69:AF70" si="188">AD69*AC69</f>
        <v>5.94</v>
      </c>
      <c r="AG69" s="12">
        <f t="shared" ref="AG69" si="189">$K$1</f>
        <v>4</v>
      </c>
      <c r="AH69" s="18">
        <f t="shared" ref="AH69:AH70" si="190">AF69/AG69</f>
        <v>1.4850000000000001</v>
      </c>
      <c r="AI69" s="18">
        <f t="shared" ref="AI69" si="191">LARGE(AH69:AH70,1)</f>
        <v>1.4850000000000001</v>
      </c>
    </row>
    <row r="70" spans="1:35" x14ac:dyDescent="0.2">
      <c r="A70" s="3" t="s">
        <v>23</v>
      </c>
      <c r="B70" s="11">
        <v>0.4</v>
      </c>
      <c r="C70" s="33">
        <v>3.6</v>
      </c>
      <c r="E70" s="18">
        <f t="shared" si="184"/>
        <v>1.4400000000000002</v>
      </c>
      <c r="F70" s="12">
        <f t="shared" ref="F70" si="192">$M$1</f>
        <v>2</v>
      </c>
      <c r="G70" s="18">
        <f t="shared" si="186"/>
        <v>0.72000000000000008</v>
      </c>
      <c r="H70" s="18"/>
      <c r="Q70" s="37"/>
      <c r="U70" s="6"/>
      <c r="V70" s="6"/>
      <c r="AB70" s="3" t="s">
        <v>23</v>
      </c>
      <c r="AC70" s="11">
        <v>0.4</v>
      </c>
      <c r="AD70" s="33">
        <v>2.97</v>
      </c>
      <c r="AF70" s="18">
        <f t="shared" si="188"/>
        <v>1.1880000000000002</v>
      </c>
      <c r="AG70" s="12">
        <f t="shared" ref="AG70" si="193">$M$1</f>
        <v>2</v>
      </c>
      <c r="AH70" s="18">
        <f t="shared" si="190"/>
        <v>0.59400000000000008</v>
      </c>
      <c r="AI70" s="18"/>
    </row>
    <row r="71" spans="1:35" ht="14.25" x14ac:dyDescent="0.2">
      <c r="A71"/>
      <c r="B71"/>
      <c r="C71"/>
      <c r="D71"/>
      <c r="E71"/>
      <c r="F71"/>
      <c r="G71"/>
      <c r="H71"/>
      <c r="U71" s="6"/>
      <c r="V71" s="6"/>
      <c r="AB71"/>
      <c r="AC71"/>
      <c r="AD71"/>
      <c r="AE71"/>
      <c r="AF71"/>
      <c r="AG71"/>
      <c r="AH71"/>
      <c r="AI71"/>
    </row>
    <row r="72" spans="1:35" ht="14.25" x14ac:dyDescent="0.2">
      <c r="A72"/>
      <c r="B72"/>
      <c r="C72"/>
      <c r="D72"/>
      <c r="E72"/>
      <c r="F72"/>
      <c r="G72"/>
      <c r="H72"/>
      <c r="U72" s="6"/>
      <c r="V72" s="6"/>
      <c r="AB72"/>
      <c r="AC72"/>
      <c r="AD72"/>
      <c r="AE72"/>
      <c r="AF72"/>
      <c r="AG72"/>
      <c r="AH72"/>
      <c r="AI72"/>
    </row>
    <row r="73" spans="1:35" ht="14.25" x14ac:dyDescent="0.2">
      <c r="A73"/>
      <c r="B73"/>
      <c r="C73"/>
      <c r="D73"/>
      <c r="E73"/>
      <c r="F73"/>
      <c r="G73"/>
      <c r="H73"/>
      <c r="U73" s="6"/>
      <c r="V73" s="6"/>
      <c r="AB73"/>
      <c r="AC73"/>
      <c r="AD73"/>
      <c r="AE73"/>
      <c r="AF73"/>
      <c r="AG73"/>
      <c r="AH73"/>
      <c r="AI73"/>
    </row>
    <row r="74" spans="1:35" ht="14.25" x14ac:dyDescent="0.2">
      <c r="A74"/>
      <c r="B74"/>
      <c r="C74"/>
      <c r="D74"/>
      <c r="E74"/>
      <c r="F74"/>
      <c r="G74"/>
      <c r="H74"/>
      <c r="U74" s="6"/>
      <c r="V74" s="6"/>
      <c r="AB74"/>
      <c r="AC74"/>
      <c r="AD74"/>
      <c r="AE74"/>
      <c r="AF74"/>
      <c r="AG74"/>
      <c r="AH74"/>
      <c r="AI74"/>
    </row>
    <row r="75" spans="1:35" ht="14.25" x14ac:dyDescent="0.2">
      <c r="A75"/>
      <c r="B75"/>
      <c r="C75"/>
      <c r="D75"/>
      <c r="E75"/>
      <c r="F75"/>
      <c r="G75"/>
      <c r="H75"/>
      <c r="U75" s="6"/>
      <c r="V75" s="6"/>
      <c r="AB75"/>
      <c r="AC75"/>
      <c r="AD75"/>
      <c r="AE75"/>
      <c r="AF75"/>
      <c r="AG75"/>
      <c r="AH75"/>
      <c r="AI75"/>
    </row>
    <row r="76" spans="1:35" ht="14.25" x14ac:dyDescent="0.2">
      <c r="A76"/>
      <c r="B76"/>
      <c r="C76"/>
      <c r="D76"/>
      <c r="E76"/>
      <c r="F76"/>
      <c r="G76"/>
      <c r="H76"/>
      <c r="U76" s="6"/>
      <c r="V76" s="6"/>
      <c r="AB76"/>
      <c r="AC76"/>
      <c r="AD76"/>
      <c r="AE76"/>
      <c r="AF76"/>
      <c r="AG76"/>
      <c r="AH76"/>
      <c r="AI76"/>
    </row>
    <row r="77" spans="1:35" ht="14.25" x14ac:dyDescent="0.2">
      <c r="A77"/>
      <c r="B77"/>
      <c r="C77"/>
      <c r="D77"/>
      <c r="E77"/>
      <c r="F77"/>
      <c r="G77"/>
      <c r="H77"/>
      <c r="U77" s="6"/>
      <c r="V77" s="6"/>
      <c r="AB77"/>
      <c r="AC77"/>
      <c r="AD77"/>
      <c r="AE77"/>
      <c r="AF77"/>
      <c r="AG77"/>
      <c r="AH77"/>
      <c r="AI77"/>
    </row>
    <row r="78" spans="1:35" ht="14.25" x14ac:dyDescent="0.2">
      <c r="A78"/>
      <c r="B78"/>
      <c r="C78"/>
      <c r="D78"/>
      <c r="E78"/>
      <c r="F78"/>
      <c r="G78"/>
      <c r="H78"/>
      <c r="U78" s="6"/>
      <c r="V78" s="6"/>
      <c r="AB78"/>
      <c r="AC78"/>
      <c r="AD78"/>
      <c r="AE78"/>
      <c r="AF78"/>
      <c r="AG78"/>
      <c r="AH78"/>
      <c r="AI78"/>
    </row>
    <row r="79" spans="1:35" ht="14.25" x14ac:dyDescent="0.2">
      <c r="A79"/>
      <c r="B79"/>
      <c r="C79"/>
      <c r="D79"/>
      <c r="E79"/>
      <c r="F79"/>
      <c r="G79"/>
      <c r="H79"/>
      <c r="U79" s="6"/>
      <c r="V79" s="6"/>
      <c r="AB79"/>
      <c r="AC79"/>
      <c r="AD79"/>
      <c r="AE79"/>
      <c r="AF79"/>
      <c r="AG79"/>
      <c r="AH79"/>
      <c r="AI79"/>
    </row>
    <row r="80" spans="1:35" x14ac:dyDescent="0.2">
      <c r="B80" s="6"/>
      <c r="E80" s="6"/>
      <c r="F80" s="6"/>
      <c r="G80" s="6"/>
      <c r="H80" s="6"/>
      <c r="U80" s="6"/>
      <c r="V80" s="6"/>
      <c r="AC80" s="6"/>
      <c r="AF80" s="6"/>
      <c r="AG80" s="6"/>
      <c r="AH80" s="6"/>
      <c r="AI80" s="6"/>
    </row>
    <row r="81" spans="2:35" x14ac:dyDescent="0.2">
      <c r="B81" s="6"/>
      <c r="E81" s="6"/>
      <c r="F81" s="6"/>
      <c r="G81" s="6"/>
      <c r="H81" s="6"/>
      <c r="U81" s="6"/>
      <c r="V81" s="6"/>
      <c r="AC81" s="6"/>
      <c r="AF81" s="6"/>
      <c r="AG81" s="6"/>
      <c r="AH81" s="6"/>
      <c r="AI81" s="6"/>
    </row>
    <row r="82" spans="2:35" x14ac:dyDescent="0.2">
      <c r="B82" s="6"/>
      <c r="E82" s="6"/>
      <c r="F82" s="6"/>
      <c r="G82" s="6"/>
      <c r="H82" s="6"/>
      <c r="U82" s="6"/>
      <c r="V82" s="6"/>
      <c r="AC82" s="6"/>
      <c r="AF82" s="6"/>
      <c r="AG82" s="6"/>
      <c r="AH82" s="6"/>
      <c r="AI82" s="6"/>
    </row>
    <row r="83" spans="2:35" x14ac:dyDescent="0.2">
      <c r="B83" s="6"/>
      <c r="E83" s="6"/>
      <c r="F83" s="6"/>
      <c r="G83" s="6"/>
      <c r="H83" s="6"/>
      <c r="U83" s="6"/>
      <c r="V83" s="6"/>
      <c r="AC83" s="6"/>
      <c r="AF83" s="6"/>
      <c r="AG83" s="6"/>
      <c r="AH83" s="6"/>
      <c r="AI83" s="6"/>
    </row>
    <row r="84" spans="2:35" x14ac:dyDescent="0.2">
      <c r="B84" s="6"/>
      <c r="E84" s="6"/>
      <c r="F84" s="6"/>
      <c r="G84" s="6"/>
      <c r="H84" s="6"/>
      <c r="U84" s="6"/>
      <c r="V84" s="6"/>
      <c r="AC84" s="6"/>
      <c r="AF84" s="6"/>
      <c r="AG84" s="6"/>
      <c r="AH84" s="6"/>
      <c r="AI84" s="6"/>
    </row>
    <row r="85" spans="2:35" x14ac:dyDescent="0.2">
      <c r="B85" s="6"/>
      <c r="E85" s="6"/>
      <c r="F85" s="6"/>
      <c r="G85" s="6"/>
      <c r="H85" s="6"/>
      <c r="U85" s="6"/>
      <c r="V85" s="6"/>
      <c r="AC85" s="6"/>
      <c r="AF85" s="6"/>
      <c r="AG85" s="6"/>
      <c r="AH85" s="6"/>
      <c r="AI85" s="6"/>
    </row>
    <row r="86" spans="2:35" x14ac:dyDescent="0.2">
      <c r="B86" s="6"/>
      <c r="E86" s="6"/>
      <c r="F86" s="6"/>
      <c r="G86" s="6"/>
      <c r="H86" s="6"/>
      <c r="U86" s="6"/>
      <c r="V86" s="6"/>
      <c r="AC86" s="6"/>
      <c r="AF86" s="6"/>
      <c r="AG86" s="6"/>
      <c r="AH86" s="6"/>
      <c r="AI86" s="6"/>
    </row>
    <row r="87" spans="2:35" x14ac:dyDescent="0.2">
      <c r="B87" s="6"/>
      <c r="E87" s="6"/>
      <c r="F87" s="6"/>
      <c r="G87" s="6"/>
      <c r="H87" s="6"/>
      <c r="U87" s="6"/>
      <c r="V87" s="6"/>
      <c r="AC87" s="6"/>
      <c r="AF87" s="6"/>
      <c r="AG87" s="6"/>
      <c r="AH87" s="6"/>
      <c r="AI87" s="6"/>
    </row>
    <row r="88" spans="2:35" x14ac:dyDescent="0.2">
      <c r="B88" s="6"/>
      <c r="E88" s="6"/>
      <c r="F88" s="6"/>
      <c r="G88" s="6"/>
      <c r="H88" s="6"/>
      <c r="U88" s="6"/>
      <c r="V88" s="6"/>
      <c r="AC88" s="6"/>
      <c r="AF88" s="6"/>
      <c r="AG88" s="6"/>
      <c r="AH88" s="6"/>
      <c r="AI88" s="6"/>
    </row>
    <row r="89" spans="2:35" x14ac:dyDescent="0.2">
      <c r="B89" s="6"/>
      <c r="E89" s="6"/>
      <c r="F89" s="6"/>
      <c r="G89" s="6"/>
      <c r="H89" s="6"/>
      <c r="U89" s="6"/>
      <c r="V89" s="6"/>
      <c r="AC89" s="6"/>
      <c r="AF89" s="6"/>
      <c r="AG89" s="6"/>
      <c r="AH89" s="6"/>
      <c r="AI89" s="6"/>
    </row>
    <row r="90" spans="2:35" x14ac:dyDescent="0.2">
      <c r="B90" s="6"/>
      <c r="E90" s="6"/>
      <c r="F90" s="6"/>
      <c r="G90" s="6"/>
      <c r="H90" s="6"/>
      <c r="U90" s="6"/>
      <c r="V90" s="6"/>
      <c r="AC90" s="6"/>
      <c r="AF90" s="6"/>
      <c r="AG90" s="6"/>
      <c r="AH90" s="6"/>
      <c r="AI90" s="6"/>
    </row>
    <row r="91" spans="2:35" x14ac:dyDescent="0.2">
      <c r="B91" s="6"/>
      <c r="E91" s="6"/>
      <c r="F91" s="6"/>
      <c r="G91" s="6"/>
      <c r="H91" s="6"/>
      <c r="U91" s="6"/>
      <c r="V91" s="6"/>
      <c r="AC91" s="6"/>
      <c r="AF91" s="6"/>
      <c r="AG91" s="6"/>
      <c r="AH91" s="6"/>
      <c r="AI91" s="6"/>
    </row>
    <row r="92" spans="2:35" x14ac:dyDescent="0.2">
      <c r="B92" s="6"/>
      <c r="E92" s="6"/>
      <c r="F92" s="6"/>
      <c r="G92" s="6"/>
      <c r="H92" s="6"/>
      <c r="U92" s="6"/>
      <c r="V92" s="6"/>
      <c r="AC92" s="6"/>
      <c r="AF92" s="6"/>
      <c r="AG92" s="6"/>
      <c r="AH92" s="6"/>
      <c r="AI92" s="6"/>
    </row>
    <row r="93" spans="2:35" x14ac:dyDescent="0.2">
      <c r="B93" s="6"/>
      <c r="E93" s="6"/>
      <c r="F93" s="6"/>
      <c r="G93" s="6"/>
      <c r="H93" s="6"/>
      <c r="U93" s="6"/>
      <c r="V93" s="6"/>
      <c r="AC93" s="6"/>
      <c r="AF93" s="6"/>
      <c r="AG93" s="6"/>
      <c r="AH93" s="6"/>
      <c r="AI93" s="6"/>
    </row>
    <row r="94" spans="2:35" x14ac:dyDescent="0.2">
      <c r="B94" s="6"/>
      <c r="E94" s="6"/>
      <c r="F94" s="6"/>
      <c r="G94" s="6"/>
      <c r="H94" s="6"/>
      <c r="U94" s="6"/>
      <c r="V94" s="6"/>
      <c r="AC94" s="6"/>
      <c r="AF94" s="6"/>
      <c r="AG94" s="6"/>
      <c r="AH94" s="6"/>
      <c r="AI94" s="6"/>
    </row>
    <row r="95" spans="2:35" x14ac:dyDescent="0.2">
      <c r="B95" s="6"/>
      <c r="E95" s="6"/>
      <c r="F95" s="6"/>
      <c r="G95" s="6"/>
      <c r="H95" s="6"/>
      <c r="U95" s="6"/>
      <c r="V95" s="6"/>
      <c r="AC95" s="6"/>
      <c r="AF95" s="6"/>
      <c r="AG95" s="6"/>
      <c r="AH95" s="6"/>
      <c r="AI95" s="6"/>
    </row>
    <row r="96" spans="2:35" x14ac:dyDescent="0.2">
      <c r="B96" s="6"/>
      <c r="E96" s="6"/>
      <c r="F96" s="6"/>
      <c r="G96" s="6"/>
      <c r="H96" s="6"/>
      <c r="U96" s="6"/>
      <c r="V96" s="6"/>
      <c r="AC96" s="6"/>
      <c r="AF96" s="6"/>
      <c r="AG96" s="6"/>
      <c r="AH96" s="6"/>
      <c r="AI96" s="6"/>
    </row>
    <row r="97" spans="2:35" x14ac:dyDescent="0.2">
      <c r="B97" s="6"/>
      <c r="E97" s="6"/>
      <c r="F97" s="6"/>
      <c r="G97" s="6"/>
      <c r="H97" s="6"/>
      <c r="U97" s="6"/>
      <c r="V97" s="6"/>
      <c r="AC97" s="6"/>
      <c r="AF97" s="6"/>
      <c r="AG97" s="6"/>
      <c r="AH97" s="6"/>
      <c r="AI97" s="6"/>
    </row>
    <row r="98" spans="2:35" x14ac:dyDescent="0.2">
      <c r="B98" s="6"/>
      <c r="E98" s="6"/>
      <c r="F98" s="6"/>
      <c r="G98" s="6"/>
      <c r="H98" s="6"/>
      <c r="U98" s="6"/>
      <c r="V98" s="6"/>
      <c r="AC98" s="6"/>
      <c r="AF98" s="6"/>
      <c r="AG98" s="6"/>
      <c r="AH98" s="6"/>
      <c r="AI98" s="6"/>
    </row>
    <row r="99" spans="2:35" x14ac:dyDescent="0.2">
      <c r="B99" s="6"/>
      <c r="E99" s="6"/>
      <c r="F99" s="6"/>
      <c r="G99" s="6"/>
      <c r="H99" s="6"/>
      <c r="U99" s="6"/>
      <c r="V99" s="6"/>
      <c r="AC99" s="6"/>
      <c r="AF99" s="6"/>
      <c r="AG99" s="6"/>
      <c r="AH99" s="6"/>
      <c r="AI99" s="6"/>
    </row>
    <row r="100" spans="2:35" x14ac:dyDescent="0.2">
      <c r="B100" s="6"/>
      <c r="E100" s="6"/>
      <c r="F100" s="6"/>
      <c r="G100" s="6"/>
      <c r="H100" s="6"/>
      <c r="U100" s="6"/>
      <c r="V100" s="6"/>
      <c r="AC100" s="6"/>
      <c r="AF100" s="6"/>
      <c r="AG100" s="6"/>
      <c r="AH100" s="6"/>
      <c r="AI100" s="6"/>
    </row>
    <row r="101" spans="2:35" x14ac:dyDescent="0.2">
      <c r="B101" s="6"/>
      <c r="E101" s="6"/>
      <c r="F101" s="6"/>
      <c r="G101" s="6"/>
      <c r="H101" s="6"/>
      <c r="U101" s="6"/>
      <c r="V101" s="6"/>
      <c r="AC101" s="6"/>
      <c r="AF101" s="6"/>
      <c r="AG101" s="6"/>
      <c r="AH101" s="6"/>
      <c r="AI101" s="6"/>
    </row>
    <row r="102" spans="2:35" x14ac:dyDescent="0.2">
      <c r="B102" s="6"/>
      <c r="E102" s="6"/>
      <c r="F102" s="6"/>
      <c r="G102" s="6"/>
      <c r="H102" s="6"/>
      <c r="U102" s="6"/>
      <c r="V102" s="6"/>
      <c r="AC102" s="6"/>
      <c r="AF102" s="6"/>
      <c r="AG102" s="6"/>
      <c r="AH102" s="6"/>
      <c r="AI102" s="6"/>
    </row>
    <row r="103" spans="2:35" x14ac:dyDescent="0.2">
      <c r="B103" s="6"/>
      <c r="E103" s="6"/>
      <c r="F103" s="6"/>
      <c r="G103" s="6"/>
      <c r="H103" s="6"/>
      <c r="U103" s="6"/>
      <c r="V103" s="6"/>
      <c r="AC103" s="6"/>
      <c r="AF103" s="6"/>
      <c r="AG103" s="6"/>
      <c r="AH103" s="6"/>
      <c r="AI103" s="6"/>
    </row>
    <row r="104" spans="2:35" x14ac:dyDescent="0.2">
      <c r="B104" s="6"/>
      <c r="E104" s="6"/>
      <c r="F104" s="6"/>
      <c r="G104" s="6"/>
      <c r="H104" s="6"/>
      <c r="U104" s="6"/>
      <c r="V104" s="6"/>
      <c r="AC104" s="6"/>
      <c r="AF104" s="6"/>
      <c r="AG104" s="6"/>
      <c r="AH104" s="6"/>
      <c r="AI104" s="6"/>
    </row>
    <row r="105" spans="2:35" x14ac:dyDescent="0.2">
      <c r="B105" s="6"/>
      <c r="E105" s="6"/>
      <c r="F105" s="6"/>
      <c r="G105" s="6"/>
      <c r="H105" s="6"/>
      <c r="U105" s="6"/>
      <c r="V105" s="6"/>
      <c r="AC105" s="6"/>
      <c r="AF105" s="6"/>
      <c r="AG105" s="6"/>
      <c r="AH105" s="6"/>
      <c r="AI105" s="6"/>
    </row>
    <row r="106" spans="2:35" x14ac:dyDescent="0.2">
      <c r="B106" s="6"/>
      <c r="E106" s="6"/>
      <c r="F106" s="6"/>
      <c r="G106" s="6"/>
      <c r="H106" s="6"/>
      <c r="U106" s="6"/>
      <c r="V106" s="6"/>
      <c r="AC106" s="6"/>
      <c r="AF106" s="6"/>
      <c r="AG106" s="6"/>
      <c r="AH106" s="6"/>
      <c r="AI106" s="6"/>
    </row>
    <row r="107" spans="2:35" x14ac:dyDescent="0.2">
      <c r="B107" s="6"/>
      <c r="E107" s="6"/>
      <c r="F107" s="6"/>
      <c r="G107" s="6"/>
      <c r="H107" s="6"/>
      <c r="U107" s="6"/>
      <c r="V107" s="6"/>
      <c r="AC107" s="6"/>
      <c r="AF107" s="6"/>
      <c r="AG107" s="6"/>
      <c r="AH107" s="6"/>
      <c r="AI107" s="6"/>
    </row>
    <row r="108" spans="2:35" x14ac:dyDescent="0.2">
      <c r="B108" s="6"/>
      <c r="E108" s="6"/>
      <c r="F108" s="6"/>
      <c r="G108" s="6"/>
      <c r="H108" s="6"/>
      <c r="U108" s="6"/>
      <c r="V108" s="6"/>
      <c r="AC108" s="6"/>
      <c r="AF108" s="6"/>
      <c r="AG108" s="6"/>
      <c r="AH108" s="6"/>
      <c r="AI108" s="6"/>
    </row>
    <row r="109" spans="2:35" x14ac:dyDescent="0.2">
      <c r="B109" s="6"/>
      <c r="E109" s="6"/>
      <c r="F109" s="6"/>
      <c r="G109" s="6"/>
      <c r="H109" s="6"/>
      <c r="U109" s="6"/>
      <c r="V109" s="6"/>
      <c r="AC109" s="6"/>
      <c r="AF109" s="6"/>
      <c r="AG109" s="6"/>
      <c r="AH109" s="6"/>
      <c r="AI109" s="6"/>
    </row>
    <row r="110" spans="2:35" x14ac:dyDescent="0.2">
      <c r="B110" s="6"/>
      <c r="E110" s="6"/>
      <c r="F110" s="6"/>
      <c r="G110" s="6"/>
      <c r="H110" s="6"/>
      <c r="U110" s="6"/>
      <c r="V110" s="6"/>
      <c r="AC110" s="6"/>
      <c r="AF110" s="6"/>
      <c r="AG110" s="6"/>
      <c r="AH110" s="6"/>
      <c r="AI110" s="6"/>
    </row>
    <row r="111" spans="2:35" x14ac:dyDescent="0.2">
      <c r="B111" s="6"/>
      <c r="E111" s="6"/>
      <c r="F111" s="6"/>
      <c r="G111" s="6"/>
      <c r="H111" s="6"/>
      <c r="V111" s="6"/>
      <c r="AC111" s="6"/>
      <c r="AF111" s="6"/>
      <c r="AG111" s="6"/>
      <c r="AH111" s="6"/>
      <c r="AI111" s="6"/>
    </row>
    <row r="112" spans="2:35" x14ac:dyDescent="0.2">
      <c r="B112" s="6"/>
      <c r="E112" s="6"/>
      <c r="F112" s="6"/>
      <c r="G112" s="6"/>
      <c r="H112" s="6"/>
      <c r="AC112" s="6"/>
      <c r="AF112" s="6"/>
      <c r="AG112" s="6"/>
      <c r="AH112" s="6"/>
      <c r="AI112" s="6"/>
    </row>
    <row r="113" spans="2:35" x14ac:dyDescent="0.2">
      <c r="B113" s="6"/>
      <c r="E113" s="6"/>
      <c r="F113" s="6"/>
      <c r="G113" s="6"/>
      <c r="H113" s="6"/>
      <c r="AC113" s="6"/>
      <c r="AF113" s="6"/>
      <c r="AG113" s="6"/>
      <c r="AH113" s="6"/>
      <c r="AI113" s="6"/>
    </row>
    <row r="114" spans="2:35" x14ac:dyDescent="0.2">
      <c r="B114" s="6"/>
      <c r="E114" s="6"/>
      <c r="F114" s="6"/>
      <c r="G114" s="6"/>
      <c r="H114" s="6"/>
      <c r="AC114" s="6"/>
      <c r="AF114" s="6"/>
      <c r="AG114" s="6"/>
      <c r="AH114" s="6"/>
      <c r="AI114" s="6"/>
    </row>
    <row r="115" spans="2:35" x14ac:dyDescent="0.2">
      <c r="B115" s="6"/>
      <c r="E115" s="6"/>
      <c r="F115" s="6"/>
      <c r="G115" s="6"/>
      <c r="H115" s="6"/>
      <c r="AC115" s="6"/>
      <c r="AF115" s="6"/>
      <c r="AG115" s="6"/>
      <c r="AH115" s="6"/>
      <c r="AI115" s="6"/>
    </row>
    <row r="116" spans="2:35" x14ac:dyDescent="0.2">
      <c r="B116" s="6"/>
      <c r="E116" s="6"/>
      <c r="F116" s="6"/>
      <c r="G116" s="6"/>
      <c r="H116" s="6"/>
      <c r="AC116" s="6"/>
      <c r="AF116" s="6"/>
      <c r="AG116" s="6"/>
      <c r="AH116" s="6"/>
      <c r="AI116" s="6"/>
    </row>
    <row r="117" spans="2:35" x14ac:dyDescent="0.2">
      <c r="B117" s="6"/>
      <c r="E117" s="6"/>
      <c r="F117" s="6"/>
      <c r="G117" s="6"/>
      <c r="H117" s="6"/>
      <c r="AC117" s="6"/>
      <c r="AF117" s="6"/>
      <c r="AG117" s="6"/>
      <c r="AH117" s="6"/>
      <c r="AI117" s="6"/>
    </row>
    <row r="118" spans="2:35" x14ac:dyDescent="0.2">
      <c r="B118" s="6"/>
      <c r="E118" s="6"/>
      <c r="F118" s="6"/>
      <c r="G118" s="6"/>
      <c r="H118" s="6"/>
      <c r="AC118" s="6"/>
      <c r="AF118" s="6"/>
      <c r="AG118" s="6"/>
      <c r="AH118" s="6"/>
      <c r="AI118" s="6"/>
    </row>
    <row r="119" spans="2:35" x14ac:dyDescent="0.2">
      <c r="B119" s="6"/>
      <c r="E119" s="6"/>
      <c r="F119" s="6"/>
      <c r="G119" s="6"/>
      <c r="H119" s="6"/>
      <c r="AC119" s="6"/>
      <c r="AF119" s="6"/>
      <c r="AG119" s="6"/>
      <c r="AH119" s="6"/>
      <c r="AI119" s="6"/>
    </row>
    <row r="120" spans="2:35" x14ac:dyDescent="0.2">
      <c r="B120" s="6"/>
      <c r="E120" s="6"/>
      <c r="F120" s="6"/>
      <c r="G120" s="6"/>
      <c r="H120" s="6"/>
      <c r="AC120" s="6"/>
      <c r="AF120" s="6"/>
      <c r="AG120" s="6"/>
      <c r="AH120" s="6"/>
      <c r="AI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H109"/>
  <sheetViews>
    <sheetView showGridLines="0" zoomScale="115" zoomScaleNormal="115" workbookViewId="0">
      <selection activeCell="AJ19" sqref="AJ19"/>
    </sheetView>
  </sheetViews>
  <sheetFormatPr defaultRowHeight="12.75" x14ac:dyDescent="0.2"/>
  <cols>
    <col min="1" max="1" width="32.8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4.75" style="6" bestFit="1" customWidth="1"/>
    <col min="19" max="19" width="2.75" style="6" customWidth="1"/>
    <col min="20" max="20" width="9.125" style="6" customWidth="1"/>
    <col min="21" max="21" width="2.75" style="6" customWidth="1"/>
    <col min="22" max="22" width="32.87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4.75" style="9" bestFit="1" customWidth="1"/>
    <col min="27" max="27" width="3.25" style="9" bestFit="1" customWidth="1"/>
    <col min="28" max="29" width="4.75" style="9" bestFit="1" customWidth="1"/>
    <col min="30" max="30" width="2.75" style="6" customWidth="1"/>
    <col min="31" max="31" width="3.125" style="6" bestFit="1" customWidth="1"/>
    <col min="32" max="32" width="5.625" style="6" bestFit="1" customWidth="1"/>
    <col min="33" max="33" width="4.125" style="6" bestFit="1" customWidth="1"/>
    <col min="34" max="34" width="4.75" style="6" bestFit="1" customWidth="1"/>
    <col min="35" max="35" width="2.75" style="6" customWidth="1"/>
    <col min="36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RESUMO!D21</f>
        <v>0</v>
      </c>
      <c r="L1" s="47" t="s">
        <v>23</v>
      </c>
      <c r="M1" s="23">
        <f>RESUMO!E21</f>
        <v>2</v>
      </c>
      <c r="O1" s="24" t="s">
        <v>24</v>
      </c>
      <c r="P1" s="25">
        <f>SUM(H:H)</f>
        <v>26.388579999999997</v>
      </c>
      <c r="Q1" s="26" t="s">
        <v>41</v>
      </c>
      <c r="R1" s="27">
        <f>P1/h_por_dia</f>
        <v>3.2985724999999997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12.246779999999999</v>
      </c>
      <c r="AG1" s="26" t="s">
        <v>41</v>
      </c>
      <c r="AH1" s="27">
        <f>AF1/h_por_dia</f>
        <v>1.5308474999999999</v>
      </c>
    </row>
    <row r="2" spans="1:34" x14ac:dyDescent="0.2">
      <c r="A2" s="1" t="s">
        <v>13</v>
      </c>
      <c r="B2" s="15"/>
      <c r="C2" s="2"/>
      <c r="E2" s="17"/>
      <c r="F2" s="17"/>
      <c r="G2" s="17"/>
      <c r="H2" s="17"/>
      <c r="V2" s="1" t="s">
        <v>13</v>
      </c>
      <c r="W2" s="15"/>
      <c r="X2" s="2"/>
      <c r="Z2" s="17"/>
      <c r="AA2" s="17"/>
      <c r="AB2" s="17"/>
      <c r="AC2" s="17"/>
    </row>
    <row r="3" spans="1:34" x14ac:dyDescent="0.2">
      <c r="A3" s="3" t="s">
        <v>23</v>
      </c>
      <c r="B3" s="11">
        <v>7.1999999999999995E-2</v>
      </c>
      <c r="C3" s="33">
        <v>62.84</v>
      </c>
      <c r="E3" s="18">
        <f>C3*B3</f>
        <v>4.5244799999999996</v>
      </c>
      <c r="F3" s="12">
        <f>$M$1</f>
        <v>2</v>
      </c>
      <c r="G3" s="18">
        <f>E3/F3</f>
        <v>2.2622399999999998</v>
      </c>
      <c r="H3" s="18">
        <f>G3</f>
        <v>2.2622399999999998</v>
      </c>
      <c r="P3" s="37"/>
      <c r="V3" s="3" t="s">
        <v>23</v>
      </c>
      <c r="W3" s="11">
        <v>7.1999999999999995E-2</v>
      </c>
      <c r="X3" s="33">
        <v>29.75</v>
      </c>
      <c r="Z3" s="18">
        <f>X3*W3</f>
        <v>2.1419999999999999</v>
      </c>
      <c r="AA3" s="12">
        <f>$M$1</f>
        <v>2</v>
      </c>
      <c r="AB3" s="18">
        <f>Z3/AA3</f>
        <v>1.071</v>
      </c>
      <c r="AC3" s="18">
        <f>AB3</f>
        <v>1.071</v>
      </c>
    </row>
    <row r="4" spans="1:34" x14ac:dyDescent="0.2">
      <c r="A4" s="1" t="s">
        <v>107</v>
      </c>
      <c r="B4" s="15"/>
      <c r="C4" s="2"/>
      <c r="E4" s="17"/>
      <c r="F4" s="17"/>
      <c r="G4" s="17"/>
      <c r="H4" s="17"/>
      <c r="P4" s="37"/>
      <c r="T4" s="9"/>
      <c r="V4" s="1" t="s">
        <v>107</v>
      </c>
      <c r="W4" s="15"/>
      <c r="X4" s="2"/>
      <c r="Z4" s="17"/>
      <c r="AA4" s="17"/>
      <c r="AB4" s="17"/>
      <c r="AC4" s="17"/>
    </row>
    <row r="5" spans="1:34" x14ac:dyDescent="0.2">
      <c r="A5" s="3" t="s">
        <v>23</v>
      </c>
      <c r="B5" s="11">
        <v>4.7E-2</v>
      </c>
      <c r="C5" s="33">
        <v>53.27</v>
      </c>
      <c r="E5" s="18">
        <f t="shared" ref="E5" si="0">C5*B5</f>
        <v>2.5036900000000002</v>
      </c>
      <c r="F5" s="12">
        <f t="shared" ref="F5" si="1">$M$1</f>
        <v>2</v>
      </c>
      <c r="G5" s="18">
        <f t="shared" ref="G5" si="2">E5/F5</f>
        <v>1.2518450000000001</v>
      </c>
      <c r="H5" s="18">
        <f t="shared" ref="H5" si="3">G5</f>
        <v>1.2518450000000001</v>
      </c>
      <c r="P5" s="37"/>
      <c r="T5" s="9"/>
      <c r="V5" s="3" t="s">
        <v>23</v>
      </c>
      <c r="W5" s="11">
        <v>4.7E-2</v>
      </c>
      <c r="X5" s="33">
        <v>31.77</v>
      </c>
      <c r="Z5" s="18">
        <f t="shared" ref="Z5" si="4">X5*W5</f>
        <v>1.49319</v>
      </c>
      <c r="AA5" s="12">
        <f t="shared" ref="AA5" si="5">$M$1</f>
        <v>2</v>
      </c>
      <c r="AB5" s="18">
        <f t="shared" ref="AB5" si="6">Z5/AA5</f>
        <v>0.74659500000000001</v>
      </c>
      <c r="AC5" s="18">
        <f t="shared" ref="AC5" si="7">AB5</f>
        <v>0.74659500000000001</v>
      </c>
    </row>
    <row r="6" spans="1:34" x14ac:dyDescent="0.2">
      <c r="A6" s="1" t="s">
        <v>108</v>
      </c>
      <c r="B6" s="15"/>
      <c r="C6" s="2"/>
      <c r="E6" s="17"/>
      <c r="F6" s="17"/>
      <c r="G6" s="17"/>
      <c r="H6" s="17"/>
      <c r="P6" s="37"/>
      <c r="V6" s="1" t="s">
        <v>108</v>
      </c>
      <c r="W6" s="15"/>
      <c r="X6" s="2"/>
      <c r="Z6" s="17"/>
      <c r="AA6" s="17"/>
      <c r="AB6" s="17"/>
      <c r="AC6" s="17"/>
    </row>
    <row r="7" spans="1:34" x14ac:dyDescent="0.2">
      <c r="A7" s="3" t="s">
        <v>23</v>
      </c>
      <c r="B7" s="11">
        <v>9.1999999999999998E-2</v>
      </c>
      <c r="C7" s="33">
        <v>0</v>
      </c>
      <c r="E7" s="18">
        <f>C7*B7</f>
        <v>0</v>
      </c>
      <c r="F7" s="12">
        <f>$M$1</f>
        <v>2</v>
      </c>
      <c r="G7" s="18">
        <f>E7/F7</f>
        <v>0</v>
      </c>
      <c r="H7" s="18">
        <f>G7</f>
        <v>0</v>
      </c>
      <c r="P7" s="37"/>
      <c r="V7" s="3" t="s">
        <v>23</v>
      </c>
      <c r="W7" s="11">
        <v>9.1999999999999998E-2</v>
      </c>
      <c r="X7" s="33">
        <v>10.28</v>
      </c>
      <c r="Z7" s="18">
        <f>X7*W7</f>
        <v>0.94575999999999993</v>
      </c>
      <c r="AA7" s="12">
        <f>$M$1</f>
        <v>2</v>
      </c>
      <c r="AB7" s="18">
        <f>Z7/AA7</f>
        <v>0.47287999999999997</v>
      </c>
      <c r="AC7" s="18">
        <f>AB7</f>
        <v>0.47287999999999997</v>
      </c>
    </row>
    <row r="8" spans="1:34" x14ac:dyDescent="0.2">
      <c r="A8" s="1" t="s">
        <v>109</v>
      </c>
      <c r="B8" s="15"/>
      <c r="C8" s="2"/>
      <c r="E8" s="17"/>
      <c r="F8" s="17"/>
      <c r="G8" s="17"/>
      <c r="H8" s="17"/>
      <c r="P8" s="37"/>
      <c r="V8" s="1" t="s">
        <v>109</v>
      </c>
      <c r="W8" s="15"/>
      <c r="X8" s="2"/>
      <c r="Z8" s="17"/>
      <c r="AA8" s="17"/>
      <c r="AB8" s="17"/>
      <c r="AC8" s="17"/>
    </row>
    <row r="9" spans="1:34" x14ac:dyDescent="0.2">
      <c r="A9" s="3" t="s">
        <v>23</v>
      </c>
      <c r="B9" s="11">
        <v>0.29799999999999999</v>
      </c>
      <c r="C9" s="33">
        <v>13</v>
      </c>
      <c r="E9" s="18">
        <f t="shared" ref="E9" si="8">C9*B9</f>
        <v>3.8739999999999997</v>
      </c>
      <c r="F9" s="12">
        <f t="shared" ref="F9" si="9">$M$1</f>
        <v>2</v>
      </c>
      <c r="G9" s="18">
        <f t="shared" ref="G9" si="10">E9/F9</f>
        <v>1.9369999999999998</v>
      </c>
      <c r="H9" s="18">
        <f t="shared" ref="H9" si="11">G9</f>
        <v>1.9369999999999998</v>
      </c>
      <c r="J9" s="6"/>
      <c r="K9" s="6"/>
      <c r="L9" s="6"/>
      <c r="M9" s="6"/>
      <c r="P9" s="37"/>
      <c r="R9" s="37"/>
      <c r="V9" s="3" t="s">
        <v>23</v>
      </c>
      <c r="W9" s="11">
        <v>0.29799999999999999</v>
      </c>
      <c r="X9" s="33">
        <v>1</v>
      </c>
      <c r="Z9" s="18">
        <f t="shared" ref="Z9" si="12">X9*W9</f>
        <v>0.29799999999999999</v>
      </c>
      <c r="AA9" s="12">
        <f t="shared" ref="AA9" si="13">$M$1</f>
        <v>2</v>
      </c>
      <c r="AB9" s="18">
        <f t="shared" ref="AB9" si="14">Z9/AA9</f>
        <v>0.14899999999999999</v>
      </c>
      <c r="AC9" s="18">
        <f t="shared" ref="AC9" si="15">AB9</f>
        <v>0.14899999999999999</v>
      </c>
      <c r="AH9" s="37"/>
    </row>
    <row r="10" spans="1:34" x14ac:dyDescent="0.2">
      <c r="A10" s="1" t="s">
        <v>200</v>
      </c>
      <c r="B10" s="15"/>
      <c r="C10" s="2"/>
      <c r="E10" s="17"/>
      <c r="F10" s="17"/>
      <c r="G10" s="17"/>
      <c r="H10" s="17"/>
      <c r="J10" s="6"/>
      <c r="K10" s="6"/>
      <c r="L10" s="6"/>
      <c r="M10" s="6"/>
      <c r="P10" s="37"/>
      <c r="V10" s="1" t="s">
        <v>200</v>
      </c>
      <c r="W10" s="15"/>
      <c r="X10" s="2"/>
      <c r="Z10" s="17"/>
      <c r="AA10" s="17"/>
      <c r="AB10" s="17"/>
      <c r="AC10" s="17"/>
    </row>
    <row r="11" spans="1:34" x14ac:dyDescent="0.2">
      <c r="A11" s="3" t="s">
        <v>23</v>
      </c>
      <c r="B11" s="11">
        <v>0.124</v>
      </c>
      <c r="C11" s="33">
        <v>17</v>
      </c>
      <c r="E11" s="18">
        <f t="shared" ref="E11" si="16">C11*B11</f>
        <v>2.1080000000000001</v>
      </c>
      <c r="F11" s="12">
        <f t="shared" ref="F11" si="17">$M$1</f>
        <v>2</v>
      </c>
      <c r="G11" s="18">
        <f t="shared" ref="G11" si="18">E11/F11</f>
        <v>1.054</v>
      </c>
      <c r="H11" s="18">
        <f t="shared" ref="H11" si="19">G11</f>
        <v>1.054</v>
      </c>
      <c r="P11" s="37"/>
      <c r="V11" s="3" t="s">
        <v>23</v>
      </c>
      <c r="W11" s="11">
        <v>0.124</v>
      </c>
      <c r="X11" s="33">
        <v>7</v>
      </c>
      <c r="Z11" s="18">
        <f t="shared" ref="Z11" si="20">X11*W11</f>
        <v>0.86799999999999999</v>
      </c>
      <c r="AA11" s="12">
        <f t="shared" ref="AA11" si="21">$M$1</f>
        <v>2</v>
      </c>
      <c r="AB11" s="18">
        <f t="shared" ref="AB11" si="22">Z11/AA11</f>
        <v>0.434</v>
      </c>
      <c r="AC11" s="18">
        <f t="shared" ref="AC11" si="23">AB11</f>
        <v>0.434</v>
      </c>
    </row>
    <row r="12" spans="1:34" x14ac:dyDescent="0.2">
      <c r="A12" s="1" t="s">
        <v>201</v>
      </c>
      <c r="B12" s="15"/>
      <c r="C12" s="2"/>
      <c r="E12" s="17"/>
      <c r="F12" s="17"/>
      <c r="G12" s="17"/>
      <c r="H12" s="17"/>
      <c r="J12" s="6"/>
      <c r="K12" s="6"/>
      <c r="L12" s="6"/>
      <c r="M12" s="6"/>
      <c r="P12" s="37"/>
      <c r="V12" s="1" t="s">
        <v>199</v>
      </c>
      <c r="W12" s="15"/>
      <c r="X12" s="2"/>
      <c r="Z12" s="17"/>
      <c r="AA12" s="17"/>
      <c r="AB12" s="17"/>
      <c r="AC12" s="17"/>
    </row>
    <row r="13" spans="1:34" x14ac:dyDescent="0.2">
      <c r="A13" s="3" t="s">
        <v>23</v>
      </c>
      <c r="B13" s="11">
        <v>0.27300000000000002</v>
      </c>
      <c r="C13" s="33">
        <v>0</v>
      </c>
      <c r="E13" s="18">
        <f t="shared" ref="E13" si="24">C13*B13</f>
        <v>0</v>
      </c>
      <c r="F13" s="12">
        <f t="shared" ref="F13:F15" si="25">$M$1</f>
        <v>2</v>
      </c>
      <c r="G13" s="18">
        <f t="shared" ref="G13" si="26">E13/F13</f>
        <v>0</v>
      </c>
      <c r="H13" s="18">
        <f t="shared" ref="H13" si="27">G13</f>
        <v>0</v>
      </c>
      <c r="J13" s="6"/>
      <c r="K13" s="6"/>
      <c r="L13" s="6"/>
      <c r="M13" s="6"/>
      <c r="P13" s="37"/>
      <c r="V13" s="3" t="s">
        <v>23</v>
      </c>
      <c r="W13" s="11">
        <v>0.27300000000000002</v>
      </c>
      <c r="X13" s="33">
        <v>1</v>
      </c>
      <c r="Z13" s="18">
        <f t="shared" ref="Z13" si="28">X13*W13</f>
        <v>0.27300000000000002</v>
      </c>
      <c r="AA13" s="12">
        <f t="shared" ref="AA13:AA15" si="29">$M$1</f>
        <v>2</v>
      </c>
      <c r="AB13" s="18">
        <f t="shared" ref="AB13" si="30">Z13/AA13</f>
        <v>0.13650000000000001</v>
      </c>
      <c r="AC13" s="18">
        <f t="shared" ref="AC13" si="31">AB13</f>
        <v>0.13650000000000001</v>
      </c>
    </row>
    <row r="14" spans="1:34" x14ac:dyDescent="0.2">
      <c r="A14" s="1" t="s">
        <v>198</v>
      </c>
      <c r="B14" s="15"/>
      <c r="C14" s="2"/>
      <c r="E14" s="17"/>
      <c r="F14" s="17"/>
      <c r="G14" s="17"/>
      <c r="H14" s="17"/>
      <c r="J14" s="6"/>
      <c r="K14" s="6"/>
      <c r="L14" s="6"/>
      <c r="M14" s="6"/>
      <c r="P14" s="37"/>
      <c r="V14" s="1" t="s">
        <v>198</v>
      </c>
      <c r="W14" s="15"/>
      <c r="X14" s="2"/>
      <c r="Z14" s="17"/>
      <c r="AA14" s="17"/>
      <c r="AB14" s="17"/>
      <c r="AC14" s="17"/>
    </row>
    <row r="15" spans="1:34" x14ac:dyDescent="0.2">
      <c r="A15" s="3" t="s">
        <v>23</v>
      </c>
      <c r="B15" s="11">
        <v>0.77700000000000002</v>
      </c>
      <c r="C15" s="33">
        <v>0</v>
      </c>
      <c r="E15" s="18">
        <f t="shared" ref="E15" si="32">C15*B15</f>
        <v>0</v>
      </c>
      <c r="F15" s="12">
        <f t="shared" si="25"/>
        <v>2</v>
      </c>
      <c r="G15" s="18">
        <f t="shared" ref="G15" si="33">E15/F15</f>
        <v>0</v>
      </c>
      <c r="H15" s="18">
        <f t="shared" ref="H15" si="34">G15</f>
        <v>0</v>
      </c>
      <c r="J15" s="6"/>
      <c r="K15" s="6"/>
      <c r="L15" s="6"/>
      <c r="M15" s="6"/>
      <c r="P15" s="37"/>
      <c r="V15" s="3" t="s">
        <v>23</v>
      </c>
      <c r="W15" s="11">
        <v>0.77700000000000002</v>
      </c>
      <c r="X15" s="33">
        <v>1.49</v>
      </c>
      <c r="Z15" s="18">
        <f t="shared" ref="Z15" si="35">X15*W15</f>
        <v>1.1577299999999999</v>
      </c>
      <c r="AA15" s="12">
        <f t="shared" si="29"/>
        <v>2</v>
      </c>
      <c r="AB15" s="18">
        <f t="shared" ref="AB15" si="36">Z15/AA15</f>
        <v>0.57886499999999996</v>
      </c>
      <c r="AC15" s="18">
        <f t="shared" ref="AC15" si="37">AB15</f>
        <v>0.57886499999999996</v>
      </c>
    </row>
    <row r="16" spans="1:34" x14ac:dyDescent="0.2">
      <c r="A16" s="1" t="s">
        <v>113</v>
      </c>
      <c r="B16" s="15"/>
      <c r="C16" s="2"/>
      <c r="E16" s="17"/>
      <c r="F16" s="17"/>
      <c r="G16" s="17"/>
      <c r="H16" s="17"/>
      <c r="P16" s="37"/>
      <c r="V16" s="1" t="s">
        <v>113</v>
      </c>
      <c r="W16" s="15"/>
      <c r="X16" s="2"/>
      <c r="Z16" s="17"/>
      <c r="AA16" s="17"/>
      <c r="AB16" s="17"/>
      <c r="AC16" s="17"/>
    </row>
    <row r="17" spans="1:29" x14ac:dyDescent="0.2">
      <c r="A17" s="3" t="s">
        <v>23</v>
      </c>
      <c r="B17" s="11">
        <v>4.2000000000000003E-2</v>
      </c>
      <c r="C17" s="33">
        <v>22.18</v>
      </c>
      <c r="E17" s="18">
        <f t="shared" ref="E17" si="38">C17*B17</f>
        <v>0.93156000000000005</v>
      </c>
      <c r="F17" s="12">
        <f t="shared" ref="F17" si="39">$M$1</f>
        <v>2</v>
      </c>
      <c r="G17" s="18">
        <f t="shared" ref="G17" si="40">E17/F17</f>
        <v>0.46578000000000003</v>
      </c>
      <c r="H17" s="18">
        <f t="shared" ref="H17" si="41">G17</f>
        <v>0.46578000000000003</v>
      </c>
      <c r="P17" s="37"/>
      <c r="V17" s="3" t="s">
        <v>23</v>
      </c>
      <c r="W17" s="11">
        <v>4.2000000000000003E-2</v>
      </c>
      <c r="X17" s="33">
        <v>14.38</v>
      </c>
      <c r="Z17" s="18">
        <f t="shared" ref="Z17" si="42">X17*W17</f>
        <v>0.60396000000000005</v>
      </c>
      <c r="AA17" s="12">
        <f t="shared" ref="AA17" si="43">$M$1</f>
        <v>2</v>
      </c>
      <c r="AB17" s="18">
        <f t="shared" ref="AB17" si="44">Z17/AA17</f>
        <v>0.30198000000000003</v>
      </c>
      <c r="AC17" s="18">
        <f t="shared" ref="AC17" si="45">AB17</f>
        <v>0.30198000000000003</v>
      </c>
    </row>
    <row r="18" spans="1:29" x14ac:dyDescent="0.2">
      <c r="A18" s="1" t="s">
        <v>110</v>
      </c>
      <c r="B18" s="15"/>
      <c r="C18" s="2"/>
      <c r="E18" s="17"/>
      <c r="F18" s="17"/>
      <c r="G18" s="17"/>
      <c r="H18" s="17"/>
      <c r="P18" s="37"/>
      <c r="V18" s="1" t="s">
        <v>110</v>
      </c>
      <c r="W18" s="15"/>
      <c r="X18" s="2"/>
      <c r="Z18" s="17"/>
      <c r="AA18" s="17"/>
      <c r="AB18" s="17"/>
      <c r="AC18" s="17"/>
    </row>
    <row r="19" spans="1:29" x14ac:dyDescent="0.2">
      <c r="A19" s="3" t="s">
        <v>23</v>
      </c>
      <c r="B19" s="11">
        <v>0.34</v>
      </c>
      <c r="C19" s="33">
        <v>1.52</v>
      </c>
      <c r="E19" s="18">
        <f t="shared" ref="E19" si="46">C19*B19</f>
        <v>0.51680000000000004</v>
      </c>
      <c r="F19" s="12">
        <f t="shared" ref="F19" si="47">$M$1</f>
        <v>2</v>
      </c>
      <c r="G19" s="18">
        <f t="shared" ref="G19" si="48">E19/F19</f>
        <v>0.25840000000000002</v>
      </c>
      <c r="H19" s="18">
        <f t="shared" ref="H19" si="49">G19</f>
        <v>0.25840000000000002</v>
      </c>
      <c r="P19" s="37"/>
      <c r="V19" s="3" t="s">
        <v>23</v>
      </c>
      <c r="W19" s="11">
        <v>0.34</v>
      </c>
      <c r="X19" s="33">
        <v>0.59</v>
      </c>
      <c r="Z19" s="18">
        <f t="shared" ref="Z19" si="50">X19*W19</f>
        <v>0.2006</v>
      </c>
      <c r="AA19" s="12">
        <f t="shared" ref="AA19" si="51">$M$1</f>
        <v>2</v>
      </c>
      <c r="AB19" s="18">
        <f t="shared" ref="AB19" si="52">Z19/AA19</f>
        <v>0.1003</v>
      </c>
      <c r="AC19" s="18">
        <f t="shared" ref="AC19" si="53">AB19</f>
        <v>0.1003</v>
      </c>
    </row>
    <row r="20" spans="1:29" x14ac:dyDescent="0.2">
      <c r="A20" s="1" t="s">
        <v>111</v>
      </c>
      <c r="B20" s="15"/>
      <c r="C20" s="2"/>
      <c r="E20" s="17"/>
      <c r="F20" s="17"/>
      <c r="G20" s="17"/>
      <c r="H20" s="17"/>
      <c r="P20" s="37"/>
      <c r="V20" s="1" t="s">
        <v>111</v>
      </c>
      <c r="W20" s="15"/>
      <c r="X20" s="2"/>
      <c r="Z20" s="17"/>
      <c r="AA20" s="17"/>
      <c r="AB20" s="17"/>
      <c r="AC20" s="17"/>
    </row>
    <row r="21" spans="1:29" x14ac:dyDescent="0.2">
      <c r="A21" s="3" t="s">
        <v>23</v>
      </c>
      <c r="B21" s="11">
        <v>0.248</v>
      </c>
      <c r="C21" s="33">
        <v>69.81</v>
      </c>
      <c r="E21" s="18">
        <f t="shared" ref="E21" si="54">C21*B21</f>
        <v>17.31288</v>
      </c>
      <c r="F21" s="12">
        <f t="shared" ref="F21" si="55">$M$1</f>
        <v>2</v>
      </c>
      <c r="G21" s="18">
        <f t="shared" ref="G21" si="56">E21/F21</f>
        <v>8.6564399999999999</v>
      </c>
      <c r="H21" s="18">
        <f t="shared" ref="H21" si="57">G21</f>
        <v>8.6564399999999999</v>
      </c>
      <c r="P21" s="37"/>
      <c r="V21" s="3" t="s">
        <v>23</v>
      </c>
      <c r="W21" s="11">
        <v>0.248</v>
      </c>
      <c r="X21" s="33">
        <v>30.49</v>
      </c>
      <c r="Z21" s="18">
        <f t="shared" ref="Z21" si="58">X21*W21</f>
        <v>7.5615199999999998</v>
      </c>
      <c r="AA21" s="12">
        <f t="shared" ref="AA21" si="59">$M$1</f>
        <v>2</v>
      </c>
      <c r="AB21" s="18">
        <f t="shared" ref="AB21" si="60">Z21/AA21</f>
        <v>3.7807599999999999</v>
      </c>
      <c r="AC21" s="18">
        <f t="shared" ref="AC21" si="61">AB21</f>
        <v>3.7807599999999999</v>
      </c>
    </row>
    <row r="22" spans="1:29" x14ac:dyDescent="0.2">
      <c r="A22" s="1" t="s">
        <v>112</v>
      </c>
      <c r="B22" s="15"/>
      <c r="C22" s="2"/>
      <c r="E22" s="17"/>
      <c r="F22" s="17"/>
      <c r="G22" s="17"/>
      <c r="H22" s="17"/>
      <c r="P22" s="37"/>
      <c r="V22" s="1" t="s">
        <v>112</v>
      </c>
      <c r="W22" s="15"/>
      <c r="X22" s="2"/>
      <c r="Z22" s="17"/>
      <c r="AA22" s="17"/>
      <c r="AB22" s="17"/>
      <c r="AC22" s="17"/>
    </row>
    <row r="23" spans="1:29" x14ac:dyDescent="0.2">
      <c r="A23" s="3" t="s">
        <v>23</v>
      </c>
      <c r="B23" s="11">
        <v>7.2999999999999995E-2</v>
      </c>
      <c r="C23" s="33">
        <v>287.75</v>
      </c>
      <c r="E23" s="18">
        <f t="shared" ref="E23" si="62">C23*B23</f>
        <v>21.005749999999999</v>
      </c>
      <c r="F23" s="12">
        <f t="shared" ref="F23" si="63">$M$1</f>
        <v>2</v>
      </c>
      <c r="G23" s="18">
        <f t="shared" ref="G23" si="64">E23/F23</f>
        <v>10.502875</v>
      </c>
      <c r="H23" s="18">
        <f t="shared" ref="H23" si="65">G23</f>
        <v>10.502875</v>
      </c>
      <c r="P23" s="37"/>
      <c r="V23" s="3" t="s">
        <v>23</v>
      </c>
      <c r="W23" s="11">
        <v>7.2999999999999995E-2</v>
      </c>
      <c r="X23" s="33">
        <v>122.6</v>
      </c>
      <c r="Z23" s="18">
        <f t="shared" ref="Z23" si="66">X23*W23</f>
        <v>8.9497999999999998</v>
      </c>
      <c r="AA23" s="12">
        <f t="shared" ref="AA23" si="67">$M$1</f>
        <v>2</v>
      </c>
      <c r="AB23" s="18">
        <f t="shared" ref="AB23" si="68">Z23/AA23</f>
        <v>4.4748999999999999</v>
      </c>
      <c r="AC23" s="18">
        <f t="shared" ref="AC23" si="69">AB23</f>
        <v>4.4748999999999999</v>
      </c>
    </row>
    <row r="24" spans="1:29" x14ac:dyDescent="0.2">
      <c r="B24" s="6"/>
      <c r="E24" s="6"/>
      <c r="F24" s="6"/>
      <c r="G24" s="6"/>
      <c r="H24" s="6"/>
      <c r="W24" s="6"/>
      <c r="Z24" s="6"/>
      <c r="AA24" s="6"/>
      <c r="AB24" s="6"/>
      <c r="AC24" s="6"/>
    </row>
    <row r="25" spans="1:29" x14ac:dyDescent="0.2">
      <c r="B25" s="6"/>
      <c r="E25" s="6"/>
      <c r="F25" s="6"/>
      <c r="G25" s="6"/>
      <c r="H25" s="6"/>
      <c r="W25" s="6"/>
      <c r="Z25" s="6"/>
      <c r="AA25" s="6"/>
      <c r="AB25" s="6"/>
      <c r="AC25" s="6"/>
    </row>
    <row r="26" spans="1:29" x14ac:dyDescent="0.2">
      <c r="B26" s="6"/>
      <c r="E26" s="6"/>
      <c r="F26" s="6"/>
      <c r="G26" s="6"/>
      <c r="H26" s="6"/>
      <c r="W26" s="6"/>
      <c r="Z26" s="6"/>
      <c r="AA26" s="6"/>
      <c r="AB26" s="6"/>
      <c r="AC26" s="6"/>
    </row>
    <row r="27" spans="1:29" x14ac:dyDescent="0.2">
      <c r="B27" s="6"/>
      <c r="E27" s="6"/>
      <c r="F27" s="6"/>
      <c r="G27" s="6"/>
      <c r="H27" s="6"/>
      <c r="W27" s="6"/>
      <c r="Z27" s="6"/>
      <c r="AA27" s="6"/>
      <c r="AB27" s="6"/>
      <c r="AC27" s="6"/>
    </row>
    <row r="28" spans="1:29" x14ac:dyDescent="0.2">
      <c r="B28" s="6"/>
      <c r="E28" s="6"/>
      <c r="F28" s="6"/>
      <c r="G28" s="6"/>
      <c r="H28" s="6"/>
      <c r="W28" s="6"/>
      <c r="Z28" s="6"/>
      <c r="AA28" s="6"/>
      <c r="AB28" s="6"/>
      <c r="AC28" s="6"/>
    </row>
    <row r="29" spans="1:29" x14ac:dyDescent="0.2">
      <c r="B29" s="6"/>
      <c r="E29" s="6"/>
      <c r="F29" s="6"/>
      <c r="G29" s="6"/>
      <c r="H29" s="6"/>
      <c r="J29" s="6"/>
      <c r="K29" s="6"/>
      <c r="L29" s="6"/>
      <c r="M29" s="6"/>
      <c r="W29" s="6"/>
      <c r="Z29" s="6"/>
      <c r="AA29" s="6"/>
      <c r="AB29" s="6"/>
      <c r="AC29" s="6"/>
    </row>
    <row r="30" spans="1:29" x14ac:dyDescent="0.2">
      <c r="B30" s="6"/>
      <c r="E30" s="6"/>
      <c r="F30" s="6"/>
      <c r="G30" s="6"/>
      <c r="H30" s="6"/>
      <c r="J30" s="6"/>
      <c r="K30" s="6"/>
      <c r="L30" s="6"/>
      <c r="M30" s="6"/>
      <c r="W30" s="6"/>
      <c r="Z30" s="6"/>
      <c r="AA30" s="6"/>
      <c r="AB30" s="6"/>
      <c r="AC30" s="6"/>
    </row>
    <row r="31" spans="1:29" x14ac:dyDescent="0.2">
      <c r="B31" s="6"/>
      <c r="E31" s="6"/>
      <c r="F31" s="6"/>
      <c r="G31" s="6"/>
      <c r="H31" s="6"/>
      <c r="J31" s="6"/>
      <c r="K31" s="6"/>
      <c r="L31" s="6"/>
      <c r="M31" s="6"/>
      <c r="W31" s="6"/>
      <c r="Z31" s="6"/>
      <c r="AA31" s="6"/>
      <c r="AB31" s="6"/>
      <c r="AC31" s="6"/>
    </row>
    <row r="32" spans="1:29" x14ac:dyDescent="0.2">
      <c r="B32" s="6"/>
      <c r="E32" s="6"/>
      <c r="F32" s="6"/>
      <c r="G32" s="6"/>
      <c r="H32" s="6"/>
      <c r="J32" s="6"/>
      <c r="K32" s="6"/>
      <c r="L32" s="6"/>
      <c r="M32" s="6"/>
      <c r="W32" s="6"/>
      <c r="Z32" s="6"/>
      <c r="AA32" s="6"/>
      <c r="AB32" s="6"/>
      <c r="AC32" s="6"/>
    </row>
    <row r="33" spans="2:29" x14ac:dyDescent="0.2">
      <c r="B33" s="6"/>
      <c r="E33" s="6"/>
      <c r="F33" s="6"/>
      <c r="G33" s="6"/>
      <c r="H33" s="6"/>
      <c r="J33" s="6"/>
      <c r="K33" s="6"/>
      <c r="L33" s="6"/>
      <c r="M33" s="6"/>
      <c r="W33" s="6"/>
      <c r="Z33" s="6"/>
      <c r="AA33" s="6"/>
      <c r="AB33" s="6"/>
      <c r="AC33" s="6"/>
    </row>
    <row r="34" spans="2:29" x14ac:dyDescent="0.2">
      <c r="B34" s="6"/>
      <c r="E34" s="6"/>
      <c r="F34" s="6"/>
      <c r="G34" s="6"/>
      <c r="H34" s="6"/>
      <c r="J34" s="6"/>
      <c r="K34" s="6"/>
      <c r="L34" s="6"/>
      <c r="M34" s="6"/>
      <c r="W34" s="6"/>
      <c r="Z34" s="6"/>
      <c r="AA34" s="6"/>
      <c r="AB34" s="6"/>
      <c r="AC34" s="6"/>
    </row>
    <row r="35" spans="2:29" x14ac:dyDescent="0.2">
      <c r="F35" s="6"/>
      <c r="G35" s="6"/>
      <c r="H35" s="6"/>
      <c r="J35" s="6"/>
      <c r="K35" s="6"/>
      <c r="L35" s="6"/>
      <c r="M35" s="6"/>
      <c r="AA35" s="6"/>
      <c r="AB35" s="6"/>
      <c r="AC35" s="6"/>
    </row>
    <row r="36" spans="2:29" x14ac:dyDescent="0.2">
      <c r="F36" s="6"/>
      <c r="G36" s="6"/>
      <c r="H36" s="6"/>
      <c r="J36" s="6"/>
      <c r="K36" s="6"/>
      <c r="L36" s="6"/>
      <c r="M36" s="6"/>
      <c r="AA36" s="6"/>
      <c r="AB36" s="6"/>
      <c r="AC36" s="6"/>
    </row>
    <row r="37" spans="2:29" x14ac:dyDescent="0.2">
      <c r="F37" s="6"/>
      <c r="G37" s="6"/>
      <c r="H37" s="6"/>
      <c r="J37" s="6"/>
      <c r="K37" s="6"/>
      <c r="L37" s="6"/>
      <c r="M37" s="6"/>
      <c r="AA37" s="6"/>
      <c r="AB37" s="6"/>
      <c r="AC37" s="6"/>
    </row>
    <row r="38" spans="2:29" x14ac:dyDescent="0.2">
      <c r="F38" s="6"/>
      <c r="G38" s="6"/>
      <c r="H38" s="6"/>
      <c r="J38" s="6"/>
      <c r="K38" s="6"/>
      <c r="L38" s="6"/>
      <c r="M38" s="6"/>
      <c r="AA38" s="6"/>
      <c r="AB38" s="6"/>
      <c r="AC38" s="6"/>
    </row>
    <row r="39" spans="2:29" x14ac:dyDescent="0.2">
      <c r="F39" s="6"/>
      <c r="G39" s="6"/>
      <c r="H39" s="6"/>
      <c r="J39" s="6"/>
      <c r="K39" s="6"/>
      <c r="L39" s="6"/>
      <c r="M39" s="6"/>
      <c r="AA39" s="6"/>
      <c r="AB39" s="6"/>
      <c r="AC39" s="6"/>
    </row>
    <row r="40" spans="2:29" x14ac:dyDescent="0.2">
      <c r="B40" s="6"/>
      <c r="E40" s="6"/>
      <c r="F40" s="6"/>
      <c r="G40" s="6"/>
      <c r="H40" s="6"/>
      <c r="J40" s="6"/>
      <c r="K40" s="6"/>
      <c r="L40" s="6"/>
      <c r="M40" s="6"/>
      <c r="W40" s="6"/>
      <c r="Z40" s="6"/>
      <c r="AA40" s="6"/>
      <c r="AB40" s="6"/>
      <c r="AC40" s="6"/>
    </row>
    <row r="41" spans="2:29" x14ac:dyDescent="0.2">
      <c r="B41" s="6"/>
      <c r="E41" s="6"/>
      <c r="F41" s="6"/>
      <c r="G41" s="6"/>
      <c r="H41" s="6"/>
      <c r="J41" s="6"/>
      <c r="K41" s="6"/>
      <c r="L41" s="6"/>
      <c r="M41" s="6"/>
      <c r="W41" s="6"/>
      <c r="Z41" s="6"/>
      <c r="AA41" s="6"/>
      <c r="AB41" s="6"/>
      <c r="AC41" s="6"/>
    </row>
    <row r="42" spans="2:29" x14ac:dyDescent="0.2">
      <c r="B42" s="6"/>
      <c r="E42" s="6"/>
      <c r="F42" s="6"/>
      <c r="G42" s="6"/>
      <c r="H42" s="6"/>
      <c r="J42" s="6"/>
      <c r="K42" s="6"/>
      <c r="L42" s="6"/>
      <c r="M42" s="6"/>
      <c r="W42" s="6"/>
      <c r="Z42" s="6"/>
      <c r="AA42" s="6"/>
      <c r="AB42" s="6"/>
      <c r="AC42" s="6"/>
    </row>
    <row r="43" spans="2:29" x14ac:dyDescent="0.2">
      <c r="B43" s="6"/>
      <c r="E43" s="6"/>
      <c r="F43" s="6"/>
      <c r="G43" s="6"/>
      <c r="H43" s="6"/>
      <c r="J43" s="6"/>
      <c r="K43" s="6"/>
      <c r="L43" s="6"/>
      <c r="M43" s="6"/>
      <c r="W43" s="6"/>
      <c r="Z43" s="6"/>
      <c r="AA43" s="6"/>
      <c r="AB43" s="6"/>
      <c r="AC43" s="6"/>
    </row>
    <row r="44" spans="2:29" x14ac:dyDescent="0.2">
      <c r="B44" s="6"/>
      <c r="E44" s="6"/>
      <c r="F44" s="6"/>
      <c r="G44" s="6"/>
      <c r="H44" s="6"/>
      <c r="J44" s="6"/>
      <c r="K44" s="6"/>
      <c r="L44" s="6"/>
      <c r="M44" s="6"/>
      <c r="W44" s="6"/>
      <c r="Z44" s="6"/>
      <c r="AA44" s="6"/>
      <c r="AB44" s="6"/>
      <c r="AC44" s="6"/>
    </row>
    <row r="45" spans="2:29" x14ac:dyDescent="0.2">
      <c r="B45" s="6"/>
      <c r="E45" s="6"/>
      <c r="F45" s="6"/>
      <c r="G45" s="6"/>
      <c r="H45" s="6"/>
      <c r="J45" s="6"/>
      <c r="K45" s="6"/>
      <c r="L45" s="6"/>
      <c r="M45" s="6"/>
      <c r="W45" s="6"/>
      <c r="Z45" s="6"/>
      <c r="AA45" s="6"/>
      <c r="AB45" s="6"/>
      <c r="AC45" s="6"/>
    </row>
    <row r="46" spans="2:29" x14ac:dyDescent="0.2">
      <c r="B46" s="6"/>
      <c r="E46" s="6"/>
      <c r="F46" s="6"/>
      <c r="G46" s="6"/>
      <c r="H46" s="6"/>
      <c r="J46" s="6"/>
      <c r="K46" s="6"/>
      <c r="L46" s="6"/>
      <c r="M46" s="6"/>
      <c r="W46" s="6"/>
      <c r="Z46" s="6"/>
      <c r="AA46" s="6"/>
      <c r="AB46" s="6"/>
      <c r="AC46" s="6"/>
    </row>
    <row r="47" spans="2:29" x14ac:dyDescent="0.2">
      <c r="B47" s="6"/>
      <c r="E47" s="6"/>
      <c r="F47" s="6"/>
      <c r="G47" s="6"/>
      <c r="H47" s="6"/>
      <c r="J47" s="6"/>
      <c r="K47" s="6"/>
      <c r="L47" s="6"/>
      <c r="M47" s="6"/>
      <c r="W47" s="6"/>
      <c r="Z47" s="6"/>
      <c r="AA47" s="6"/>
      <c r="AB47" s="6"/>
      <c r="AC47" s="6"/>
    </row>
    <row r="48" spans="2:29" x14ac:dyDescent="0.2">
      <c r="B48" s="6"/>
      <c r="E48" s="6"/>
      <c r="F48" s="6"/>
      <c r="G48" s="6"/>
      <c r="H48" s="6"/>
      <c r="J48" s="6"/>
      <c r="K48" s="6"/>
      <c r="L48" s="6"/>
      <c r="M48" s="6"/>
      <c r="W48" s="6"/>
      <c r="Z48" s="6"/>
      <c r="AA48" s="6"/>
      <c r="AB48" s="6"/>
      <c r="AC48" s="6"/>
    </row>
    <row r="49" spans="2:29" x14ac:dyDescent="0.2">
      <c r="B49" s="6"/>
      <c r="E49" s="6"/>
      <c r="F49" s="6"/>
      <c r="G49" s="6"/>
      <c r="H49" s="6"/>
      <c r="J49" s="6"/>
      <c r="K49" s="6"/>
      <c r="L49" s="6"/>
      <c r="M49" s="6"/>
      <c r="W49" s="6"/>
      <c r="Z49" s="6"/>
      <c r="AA49" s="6"/>
      <c r="AB49" s="6"/>
      <c r="AC49" s="6"/>
    </row>
    <row r="50" spans="2:29" x14ac:dyDescent="0.2">
      <c r="B50" s="6"/>
      <c r="E50" s="6"/>
      <c r="F50" s="6"/>
      <c r="G50" s="6"/>
      <c r="H50" s="6"/>
      <c r="W50" s="6"/>
      <c r="Z50" s="6"/>
      <c r="AA50" s="6"/>
      <c r="AB50" s="6"/>
      <c r="AC50" s="6"/>
    </row>
    <row r="51" spans="2:29" x14ac:dyDescent="0.2">
      <c r="B51" s="6"/>
      <c r="E51" s="6"/>
      <c r="F51" s="6"/>
      <c r="G51" s="6"/>
      <c r="H51" s="6"/>
      <c r="W51" s="6"/>
      <c r="Z51" s="6"/>
      <c r="AA51" s="6"/>
      <c r="AB51" s="6"/>
      <c r="AC51" s="6"/>
    </row>
    <row r="52" spans="2:29" x14ac:dyDescent="0.2">
      <c r="B52" s="6"/>
      <c r="E52" s="6"/>
      <c r="F52" s="6"/>
      <c r="G52" s="6"/>
      <c r="H52" s="6"/>
      <c r="W52" s="6"/>
      <c r="Z52" s="6"/>
      <c r="AA52" s="6"/>
      <c r="AB52" s="6"/>
      <c r="AC52" s="6"/>
    </row>
    <row r="53" spans="2:29" x14ac:dyDescent="0.2">
      <c r="B53" s="6"/>
      <c r="E53" s="6"/>
      <c r="F53" s="6"/>
      <c r="G53" s="6"/>
      <c r="H53" s="6"/>
      <c r="W53" s="6"/>
      <c r="Z53" s="6"/>
      <c r="AA53" s="6"/>
      <c r="AB53" s="6"/>
      <c r="AC53" s="6"/>
    </row>
    <row r="54" spans="2:29" x14ac:dyDescent="0.2">
      <c r="B54" s="6"/>
      <c r="E54" s="6"/>
      <c r="F54" s="6"/>
      <c r="G54" s="6"/>
      <c r="H54" s="6"/>
      <c r="W54" s="6"/>
      <c r="Z54" s="6"/>
      <c r="AA54" s="6"/>
      <c r="AB54" s="6"/>
      <c r="AC54" s="6"/>
    </row>
    <row r="55" spans="2:29" x14ac:dyDescent="0.2">
      <c r="B55" s="6"/>
      <c r="E55" s="6"/>
      <c r="F55" s="6"/>
      <c r="G55" s="6"/>
      <c r="H55" s="6"/>
      <c r="W55" s="6"/>
      <c r="Z55" s="6"/>
      <c r="AA55" s="6"/>
      <c r="AB55" s="6"/>
      <c r="AC55" s="6"/>
    </row>
    <row r="56" spans="2:29" x14ac:dyDescent="0.2">
      <c r="B56" s="6"/>
      <c r="E56" s="6"/>
      <c r="F56" s="6"/>
      <c r="G56" s="6"/>
      <c r="H56" s="6"/>
      <c r="W56" s="6"/>
      <c r="Z56" s="6"/>
      <c r="AA56" s="6"/>
      <c r="AB56" s="6"/>
      <c r="AC56" s="6"/>
    </row>
    <row r="57" spans="2:29" x14ac:dyDescent="0.2">
      <c r="B57" s="6"/>
      <c r="E57" s="6"/>
      <c r="F57" s="6"/>
      <c r="G57" s="6"/>
      <c r="H57" s="6"/>
      <c r="W57" s="6"/>
      <c r="Z57" s="6"/>
      <c r="AA57" s="6"/>
      <c r="AB57" s="6"/>
      <c r="AC57" s="6"/>
    </row>
    <row r="58" spans="2:29" x14ac:dyDescent="0.2">
      <c r="B58" s="6"/>
      <c r="E58" s="6"/>
      <c r="F58" s="6"/>
      <c r="G58" s="6"/>
      <c r="H58" s="6"/>
      <c r="W58" s="6"/>
      <c r="Z58" s="6"/>
      <c r="AA58" s="6"/>
      <c r="AB58" s="6"/>
      <c r="AC58" s="6"/>
    </row>
    <row r="59" spans="2:29" x14ac:dyDescent="0.2">
      <c r="B59" s="6"/>
      <c r="E59" s="6"/>
      <c r="F59" s="6"/>
      <c r="G59" s="6"/>
      <c r="H59" s="6"/>
      <c r="W59" s="6"/>
      <c r="Z59" s="6"/>
      <c r="AA59" s="6"/>
      <c r="AB59" s="6"/>
      <c r="AC59" s="6"/>
    </row>
    <row r="60" spans="2:29" x14ac:dyDescent="0.2">
      <c r="B60" s="6"/>
      <c r="E60" s="6"/>
      <c r="F60" s="6"/>
      <c r="G60" s="6"/>
      <c r="H60" s="6"/>
      <c r="W60" s="6"/>
      <c r="Z60" s="6"/>
      <c r="AA60" s="6"/>
      <c r="AB60" s="6"/>
      <c r="AC60" s="6"/>
    </row>
    <row r="61" spans="2:29" x14ac:dyDescent="0.2">
      <c r="B61" s="6"/>
      <c r="E61" s="6"/>
      <c r="F61" s="6"/>
      <c r="G61" s="6"/>
      <c r="H61" s="6"/>
      <c r="W61" s="6"/>
      <c r="Z61" s="6"/>
      <c r="AA61" s="6"/>
      <c r="AB61" s="6"/>
      <c r="AC61" s="6"/>
    </row>
    <row r="62" spans="2:29" x14ac:dyDescent="0.2">
      <c r="B62" s="6"/>
      <c r="E62" s="6"/>
      <c r="F62" s="6"/>
      <c r="G62" s="6"/>
      <c r="H62" s="6"/>
      <c r="W62" s="6"/>
      <c r="Z62" s="6"/>
      <c r="AA62" s="6"/>
      <c r="AB62" s="6"/>
      <c r="AC62" s="6"/>
    </row>
    <row r="63" spans="2:29" x14ac:dyDescent="0.2">
      <c r="B63" s="6"/>
      <c r="E63" s="6"/>
      <c r="F63" s="6"/>
      <c r="G63" s="6"/>
      <c r="H63" s="6"/>
      <c r="W63" s="6"/>
      <c r="Z63" s="6"/>
      <c r="AA63" s="6"/>
      <c r="AB63" s="6"/>
      <c r="AC63" s="6"/>
    </row>
    <row r="64" spans="2:29" x14ac:dyDescent="0.2">
      <c r="B64" s="6"/>
      <c r="E64" s="6"/>
      <c r="F64" s="6"/>
      <c r="G64" s="6"/>
      <c r="H64" s="6"/>
      <c r="W64" s="6"/>
      <c r="Z64" s="6"/>
      <c r="AA64" s="6"/>
      <c r="AB64" s="6"/>
      <c r="AC64" s="6"/>
    </row>
    <row r="65" spans="2:29" x14ac:dyDescent="0.2">
      <c r="B65" s="6"/>
      <c r="E65" s="6"/>
      <c r="F65" s="6"/>
      <c r="G65" s="6"/>
      <c r="H65" s="6"/>
      <c r="W65" s="6"/>
      <c r="Z65" s="6"/>
      <c r="AA65" s="6"/>
      <c r="AB65" s="6"/>
      <c r="AC65" s="6"/>
    </row>
    <row r="66" spans="2:29" x14ac:dyDescent="0.2">
      <c r="B66" s="6"/>
      <c r="E66" s="6"/>
      <c r="F66" s="6"/>
      <c r="G66" s="6"/>
      <c r="H66" s="6"/>
      <c r="W66" s="6"/>
      <c r="Z66" s="6"/>
      <c r="AA66" s="6"/>
      <c r="AB66" s="6"/>
      <c r="AC66" s="6"/>
    </row>
    <row r="67" spans="2:29" x14ac:dyDescent="0.2">
      <c r="B67" s="6"/>
      <c r="E67" s="6"/>
      <c r="F67" s="6"/>
      <c r="G67" s="6"/>
      <c r="H67" s="6"/>
      <c r="W67" s="6"/>
      <c r="Z67" s="6"/>
      <c r="AA67" s="6"/>
      <c r="AB67" s="6"/>
      <c r="AC67" s="6"/>
    </row>
    <row r="68" spans="2:29" x14ac:dyDescent="0.2">
      <c r="B68" s="6"/>
      <c r="E68" s="6"/>
      <c r="F68" s="6"/>
      <c r="G68" s="6"/>
      <c r="H68" s="6"/>
      <c r="W68" s="6"/>
      <c r="Z68" s="6"/>
      <c r="AA68" s="6"/>
      <c r="AB68" s="6"/>
      <c r="AC68" s="6"/>
    </row>
    <row r="69" spans="2:29" x14ac:dyDescent="0.2">
      <c r="B69" s="6"/>
      <c r="E69" s="6"/>
      <c r="F69" s="6"/>
      <c r="G69" s="6"/>
      <c r="H69" s="6"/>
      <c r="W69" s="6"/>
      <c r="Z69" s="6"/>
      <c r="AA69" s="6"/>
      <c r="AB69" s="6"/>
      <c r="AC69" s="6"/>
    </row>
    <row r="70" spans="2:29" x14ac:dyDescent="0.2">
      <c r="B70" s="6"/>
      <c r="E70" s="6"/>
      <c r="F70" s="6"/>
      <c r="G70" s="6"/>
      <c r="H70" s="6"/>
      <c r="W70" s="6"/>
      <c r="Z70" s="6"/>
      <c r="AA70" s="6"/>
      <c r="AB70" s="6"/>
      <c r="AC70" s="6"/>
    </row>
    <row r="71" spans="2:29" x14ac:dyDescent="0.2">
      <c r="B71" s="6"/>
      <c r="E71" s="6"/>
      <c r="F71" s="6"/>
      <c r="G71" s="6"/>
      <c r="H71" s="6"/>
      <c r="W71" s="6"/>
      <c r="Z71" s="6"/>
      <c r="AA71" s="6"/>
      <c r="AB71" s="6"/>
      <c r="AC71" s="6"/>
    </row>
    <row r="72" spans="2:29" x14ac:dyDescent="0.2">
      <c r="B72" s="6"/>
      <c r="E72" s="6"/>
      <c r="F72" s="6"/>
      <c r="G72" s="6"/>
      <c r="H72" s="6"/>
      <c r="W72" s="6"/>
      <c r="Z72" s="6"/>
      <c r="AA72" s="6"/>
      <c r="AB72" s="6"/>
      <c r="AC72" s="6"/>
    </row>
    <row r="73" spans="2:29" x14ac:dyDescent="0.2">
      <c r="B73" s="6"/>
      <c r="E73" s="6"/>
      <c r="F73" s="6"/>
      <c r="G73" s="6"/>
      <c r="H73" s="6"/>
      <c r="W73" s="6"/>
      <c r="Z73" s="6"/>
      <c r="AA73" s="6"/>
      <c r="AB73" s="6"/>
      <c r="AC73" s="6"/>
    </row>
    <row r="74" spans="2:29" x14ac:dyDescent="0.2">
      <c r="B74" s="6"/>
      <c r="E74" s="6"/>
      <c r="F74" s="6"/>
      <c r="G74" s="6"/>
      <c r="H74" s="6"/>
      <c r="W74" s="6"/>
      <c r="Z74" s="6"/>
      <c r="AA74" s="6"/>
      <c r="AB74" s="6"/>
      <c r="AC74" s="6"/>
    </row>
    <row r="75" spans="2:29" x14ac:dyDescent="0.2">
      <c r="B75" s="6"/>
      <c r="E75" s="6"/>
      <c r="F75" s="6"/>
      <c r="G75" s="6"/>
      <c r="H75" s="6"/>
      <c r="W75" s="6"/>
      <c r="Z75" s="6"/>
      <c r="AA75" s="6"/>
      <c r="AB75" s="6"/>
      <c r="AC75" s="6"/>
    </row>
    <row r="76" spans="2:29" x14ac:dyDescent="0.2">
      <c r="B76" s="6"/>
      <c r="E76" s="6"/>
      <c r="F76" s="6"/>
      <c r="G76" s="6"/>
      <c r="H76" s="6"/>
      <c r="W76" s="6"/>
      <c r="Z76" s="6"/>
      <c r="AA76" s="6"/>
      <c r="AB76" s="6"/>
      <c r="AC76" s="6"/>
    </row>
    <row r="77" spans="2:29" x14ac:dyDescent="0.2">
      <c r="B77" s="6"/>
      <c r="E77" s="6"/>
      <c r="F77" s="6"/>
      <c r="G77" s="6"/>
      <c r="H77" s="6"/>
      <c r="W77" s="6"/>
      <c r="Z77" s="6"/>
      <c r="AA77" s="6"/>
      <c r="AB77" s="6"/>
      <c r="AC77" s="6"/>
    </row>
    <row r="78" spans="2:29" x14ac:dyDescent="0.2">
      <c r="B78" s="6"/>
      <c r="E78" s="6"/>
      <c r="F78" s="6"/>
      <c r="G78" s="6"/>
      <c r="H78" s="6"/>
      <c r="W78" s="6"/>
      <c r="Z78" s="6"/>
      <c r="AA78" s="6"/>
      <c r="AB78" s="6"/>
      <c r="AC78" s="6"/>
    </row>
    <row r="79" spans="2:29" x14ac:dyDescent="0.2">
      <c r="B79" s="6"/>
      <c r="E79" s="6"/>
      <c r="F79" s="6"/>
      <c r="G79" s="6"/>
      <c r="H79" s="6"/>
      <c r="W79" s="6"/>
      <c r="Z79" s="6"/>
      <c r="AA79" s="6"/>
      <c r="AB79" s="6"/>
      <c r="AC79" s="6"/>
    </row>
    <row r="80" spans="2:29" x14ac:dyDescent="0.2">
      <c r="B80" s="6"/>
      <c r="E80" s="6"/>
      <c r="F80" s="6"/>
      <c r="G80" s="6"/>
      <c r="H80" s="6"/>
      <c r="W80" s="6"/>
      <c r="Z80" s="6"/>
      <c r="AA80" s="6"/>
      <c r="AB80" s="6"/>
      <c r="AC80" s="6"/>
    </row>
    <row r="81" spans="2:29" x14ac:dyDescent="0.2">
      <c r="B81" s="6"/>
      <c r="E81" s="6"/>
      <c r="F81" s="6"/>
      <c r="G81" s="6"/>
      <c r="H81" s="6"/>
      <c r="W81" s="6"/>
      <c r="Z81" s="6"/>
      <c r="AA81" s="6"/>
      <c r="AB81" s="6"/>
      <c r="AC81" s="6"/>
    </row>
    <row r="82" spans="2:29" x14ac:dyDescent="0.2">
      <c r="B82" s="6"/>
      <c r="E82" s="6"/>
      <c r="F82" s="6"/>
      <c r="G82" s="6"/>
      <c r="H82" s="6"/>
      <c r="W82" s="6"/>
      <c r="Z82" s="6"/>
      <c r="AA82" s="6"/>
      <c r="AB82" s="6"/>
      <c r="AC82" s="6"/>
    </row>
    <row r="83" spans="2:29" x14ac:dyDescent="0.2">
      <c r="B83" s="6"/>
      <c r="E83" s="6"/>
      <c r="F83" s="6"/>
      <c r="G83" s="6"/>
      <c r="H83" s="6"/>
      <c r="W83" s="6"/>
      <c r="Z83" s="6"/>
      <c r="AA83" s="6"/>
      <c r="AB83" s="6"/>
      <c r="AC83" s="6"/>
    </row>
    <row r="84" spans="2:29" x14ac:dyDescent="0.2">
      <c r="B84" s="6"/>
      <c r="E84" s="6"/>
      <c r="F84" s="6"/>
      <c r="G84" s="6"/>
      <c r="H84" s="6"/>
      <c r="W84" s="6"/>
      <c r="Z84" s="6"/>
      <c r="AA84" s="6"/>
      <c r="AB84" s="6"/>
      <c r="AC84" s="6"/>
    </row>
    <row r="85" spans="2:29" x14ac:dyDescent="0.2">
      <c r="B85" s="6"/>
      <c r="E85" s="6"/>
      <c r="F85" s="6"/>
      <c r="G85" s="6"/>
      <c r="H85" s="6"/>
      <c r="W85" s="6"/>
      <c r="Z85" s="6"/>
      <c r="AA85" s="6"/>
      <c r="AB85" s="6"/>
      <c r="AC85" s="6"/>
    </row>
    <row r="86" spans="2:29" x14ac:dyDescent="0.2">
      <c r="B86" s="6"/>
      <c r="E86" s="6"/>
      <c r="F86" s="6"/>
      <c r="G86" s="6"/>
      <c r="H86" s="6"/>
      <c r="W86" s="6"/>
      <c r="Z86" s="6"/>
      <c r="AA86" s="6"/>
      <c r="AB86" s="6"/>
      <c r="AC86" s="6"/>
    </row>
    <row r="87" spans="2:29" x14ac:dyDescent="0.2">
      <c r="B87" s="6"/>
      <c r="E87" s="6"/>
      <c r="F87" s="6"/>
      <c r="G87" s="6"/>
      <c r="H87" s="6"/>
      <c r="W87" s="6"/>
      <c r="Z87" s="6"/>
      <c r="AA87" s="6"/>
      <c r="AB87" s="6"/>
      <c r="AC87" s="6"/>
    </row>
    <row r="88" spans="2:29" x14ac:dyDescent="0.2">
      <c r="B88" s="6"/>
      <c r="E88" s="6"/>
      <c r="F88" s="6"/>
      <c r="G88" s="6"/>
      <c r="H88" s="6"/>
      <c r="W88" s="6"/>
      <c r="Z88" s="6"/>
      <c r="AA88" s="6"/>
      <c r="AB88" s="6"/>
      <c r="AC88" s="6"/>
    </row>
    <row r="89" spans="2:29" x14ac:dyDescent="0.2">
      <c r="B89" s="6"/>
      <c r="E89" s="6"/>
      <c r="F89" s="6"/>
      <c r="G89" s="6"/>
      <c r="H89" s="6"/>
      <c r="W89" s="6"/>
      <c r="Z89" s="6"/>
      <c r="AA89" s="6"/>
      <c r="AB89" s="6"/>
      <c r="AC89" s="6"/>
    </row>
    <row r="90" spans="2:29" x14ac:dyDescent="0.2">
      <c r="B90" s="6"/>
      <c r="E90" s="6"/>
      <c r="F90" s="6"/>
      <c r="G90" s="6"/>
      <c r="H90" s="6"/>
      <c r="W90" s="6"/>
      <c r="Z90" s="6"/>
      <c r="AA90" s="6"/>
      <c r="AB90" s="6"/>
      <c r="AC90" s="6"/>
    </row>
    <row r="91" spans="2:29" x14ac:dyDescent="0.2">
      <c r="B91" s="6"/>
      <c r="E91" s="6"/>
      <c r="F91" s="6"/>
      <c r="G91" s="6"/>
      <c r="H91" s="6"/>
      <c r="W91" s="6"/>
      <c r="Z91" s="6"/>
      <c r="AA91" s="6"/>
      <c r="AB91" s="6"/>
      <c r="AC91" s="6"/>
    </row>
    <row r="92" spans="2:29" x14ac:dyDescent="0.2">
      <c r="B92" s="6"/>
      <c r="E92" s="6"/>
      <c r="F92" s="6"/>
      <c r="G92" s="6"/>
      <c r="H92" s="6"/>
      <c r="W92" s="6"/>
      <c r="Z92" s="6"/>
      <c r="AA92" s="6"/>
      <c r="AB92" s="6"/>
      <c r="AC92" s="6"/>
    </row>
    <row r="93" spans="2:29" x14ac:dyDescent="0.2">
      <c r="B93" s="6"/>
      <c r="E93" s="6"/>
      <c r="F93" s="6"/>
      <c r="G93" s="6"/>
      <c r="H93" s="6"/>
      <c r="W93" s="6"/>
      <c r="Z93" s="6"/>
      <c r="AA93" s="6"/>
      <c r="AB93" s="6"/>
      <c r="AC93" s="6"/>
    </row>
    <row r="94" spans="2:29" x14ac:dyDescent="0.2">
      <c r="B94" s="6"/>
      <c r="E94" s="6"/>
      <c r="F94" s="6"/>
      <c r="G94" s="6"/>
      <c r="H94" s="6"/>
      <c r="W94" s="6"/>
      <c r="Z94" s="6"/>
      <c r="AA94" s="6"/>
      <c r="AB94" s="6"/>
      <c r="AC94" s="6"/>
    </row>
    <row r="95" spans="2:29" x14ac:dyDescent="0.2">
      <c r="B95" s="6"/>
      <c r="E95" s="6"/>
      <c r="F95" s="6"/>
      <c r="G95" s="6"/>
      <c r="H95" s="6"/>
      <c r="W95" s="6"/>
      <c r="Z95" s="6"/>
      <c r="AA95" s="6"/>
      <c r="AB95" s="6"/>
      <c r="AC95" s="6"/>
    </row>
    <row r="96" spans="2:29" x14ac:dyDescent="0.2">
      <c r="B96" s="6"/>
      <c r="E96" s="6"/>
      <c r="F96" s="6"/>
      <c r="G96" s="6"/>
      <c r="H96" s="6"/>
      <c r="W96" s="6"/>
      <c r="Z96" s="6"/>
      <c r="AA96" s="6"/>
      <c r="AB96" s="6"/>
      <c r="AC96" s="6"/>
    </row>
    <row r="97" spans="2:29" x14ac:dyDescent="0.2">
      <c r="B97" s="6"/>
      <c r="E97" s="6"/>
      <c r="F97" s="6"/>
      <c r="G97" s="6"/>
      <c r="H97" s="6"/>
      <c r="W97" s="6"/>
      <c r="Z97" s="6"/>
      <c r="AA97" s="6"/>
      <c r="AB97" s="6"/>
      <c r="AC97" s="6"/>
    </row>
    <row r="98" spans="2:29" x14ac:dyDescent="0.2">
      <c r="B98" s="6"/>
      <c r="E98" s="6"/>
      <c r="F98" s="6"/>
      <c r="G98" s="6"/>
      <c r="H98" s="6"/>
      <c r="W98" s="6"/>
      <c r="Z98" s="6"/>
      <c r="AA98" s="6"/>
      <c r="AB98" s="6"/>
      <c r="AC98" s="6"/>
    </row>
    <row r="99" spans="2:29" x14ac:dyDescent="0.2">
      <c r="B99" s="6"/>
      <c r="E99" s="6"/>
      <c r="F99" s="6"/>
      <c r="G99" s="6"/>
      <c r="H99" s="6"/>
      <c r="W99" s="6"/>
      <c r="Z99" s="6"/>
      <c r="AA99" s="6"/>
      <c r="AB99" s="6"/>
      <c r="AC99" s="6"/>
    </row>
    <row r="100" spans="2:29" x14ac:dyDescent="0.2">
      <c r="B100" s="6"/>
      <c r="E100" s="6"/>
      <c r="F100" s="6"/>
      <c r="G100" s="6"/>
      <c r="H100" s="6"/>
      <c r="W100" s="6"/>
      <c r="Z100" s="6"/>
      <c r="AA100" s="6"/>
      <c r="AB100" s="6"/>
      <c r="AC100" s="6"/>
    </row>
    <row r="101" spans="2:29" x14ac:dyDescent="0.2">
      <c r="B101" s="6"/>
      <c r="E101" s="6"/>
      <c r="F101" s="6"/>
      <c r="G101" s="6"/>
      <c r="H101" s="6"/>
      <c r="W101" s="6"/>
      <c r="Z101" s="6"/>
      <c r="AA101" s="6"/>
      <c r="AB101" s="6"/>
      <c r="AC101" s="6"/>
    </row>
    <row r="102" spans="2:29" x14ac:dyDescent="0.2">
      <c r="B102" s="6"/>
      <c r="E102" s="6"/>
      <c r="F102" s="6"/>
      <c r="G102" s="6"/>
      <c r="H102" s="6"/>
      <c r="W102" s="6"/>
      <c r="Z102" s="6"/>
      <c r="AA102" s="6"/>
      <c r="AB102" s="6"/>
      <c r="AC102" s="6"/>
    </row>
    <row r="103" spans="2:29" x14ac:dyDescent="0.2">
      <c r="B103" s="6"/>
      <c r="E103" s="6"/>
      <c r="F103" s="6"/>
      <c r="G103" s="6"/>
      <c r="H103" s="6"/>
      <c r="W103" s="6"/>
      <c r="Z103" s="6"/>
      <c r="AA103" s="6"/>
      <c r="AB103" s="6"/>
      <c r="AC103" s="6"/>
    </row>
    <row r="104" spans="2:29" x14ac:dyDescent="0.2">
      <c r="B104" s="6"/>
      <c r="E104" s="6"/>
      <c r="F104" s="6"/>
      <c r="G104" s="6"/>
      <c r="H104" s="6"/>
      <c r="W104" s="6"/>
      <c r="Z104" s="6"/>
      <c r="AA104" s="6"/>
      <c r="AB104" s="6"/>
      <c r="AC104" s="6"/>
    </row>
    <row r="105" spans="2:29" x14ac:dyDescent="0.2">
      <c r="B105" s="6"/>
      <c r="E105" s="6"/>
      <c r="F105" s="6"/>
      <c r="G105" s="6"/>
      <c r="H105" s="6"/>
      <c r="W105" s="6"/>
      <c r="Z105" s="6"/>
      <c r="AA105" s="6"/>
      <c r="AB105" s="6"/>
      <c r="AC105" s="6"/>
    </row>
    <row r="106" spans="2:29" x14ac:dyDescent="0.2">
      <c r="B106" s="6"/>
      <c r="E106" s="6"/>
      <c r="F106" s="6"/>
      <c r="G106" s="6"/>
      <c r="H106" s="6"/>
      <c r="W106" s="6"/>
      <c r="Z106" s="6"/>
      <c r="AA106" s="6"/>
      <c r="AB106" s="6"/>
      <c r="AC106" s="6"/>
    </row>
    <row r="107" spans="2:29" x14ac:dyDescent="0.2">
      <c r="B107" s="6"/>
      <c r="E107" s="6"/>
      <c r="F107" s="6"/>
      <c r="G107" s="6"/>
      <c r="H107" s="6"/>
      <c r="W107" s="6"/>
      <c r="Z107" s="6"/>
      <c r="AA107" s="6"/>
      <c r="AB107" s="6"/>
      <c r="AC107" s="6"/>
    </row>
    <row r="108" spans="2:29" x14ac:dyDescent="0.2">
      <c r="B108" s="6"/>
      <c r="E108" s="6"/>
      <c r="F108" s="6"/>
      <c r="G108" s="6"/>
      <c r="H108" s="6"/>
      <c r="W108" s="6"/>
      <c r="Z108" s="6"/>
      <c r="AA108" s="6"/>
      <c r="AB108" s="6"/>
      <c r="AC108" s="6"/>
    </row>
    <row r="109" spans="2:29" x14ac:dyDescent="0.2">
      <c r="B109" s="6"/>
      <c r="E109" s="6"/>
      <c r="F109" s="6"/>
      <c r="G109" s="6"/>
      <c r="H109" s="6"/>
      <c r="W109" s="6"/>
      <c r="Z109" s="6"/>
      <c r="AA109" s="6"/>
      <c r="AB109" s="6"/>
      <c r="AC109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H86"/>
  <sheetViews>
    <sheetView showGridLines="0" zoomScale="115" zoomScaleNormal="115" workbookViewId="0">
      <pane xSplit="7" ySplit="1" topLeftCell="H2" activePane="bottomRight" state="frozen"/>
      <selection activeCell="T17" sqref="T17"/>
      <selection pane="topRight" activeCell="T17" sqref="T17"/>
      <selection pane="bottomLeft" activeCell="T17" sqref="T17"/>
      <selection pane="bottomRight" activeCell="AJ3" sqref="AJ3:AJ19"/>
    </sheetView>
  </sheetViews>
  <sheetFormatPr defaultRowHeight="12.75" x14ac:dyDescent="0.2"/>
  <cols>
    <col min="1" max="1" width="40.8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75" style="9" bestFit="1" customWidth="1"/>
    <col min="13" max="13" width="2.62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4.75" style="6" bestFit="1" customWidth="1"/>
    <col min="19" max="19" width="2.75" style="6" customWidth="1"/>
    <col min="20" max="20" width="9" style="6"/>
    <col min="21" max="21" width="2.375" style="6" customWidth="1"/>
    <col min="22" max="22" width="40.87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5.625" style="9" bestFit="1" customWidth="1"/>
    <col min="27" max="27" width="3.25" style="9" bestFit="1" customWidth="1"/>
    <col min="28" max="29" width="4.75" style="9" bestFit="1" customWidth="1"/>
    <col min="30" max="30" width="2.75" style="6" customWidth="1"/>
    <col min="31" max="31" width="3.125" style="6" bestFit="1" customWidth="1"/>
    <col min="32" max="32" width="5.625" style="6" bestFit="1" customWidth="1"/>
    <col min="33" max="33" width="4.125" style="6" bestFit="1" customWidth="1"/>
    <col min="34" max="34" width="4.75" style="6" bestFit="1" customWidth="1"/>
    <col min="35" max="35" width="2.75" style="6" customWidth="1"/>
    <col min="36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RESUMO!D3</f>
        <v>2</v>
      </c>
      <c r="L1" s="47" t="s">
        <v>23</v>
      </c>
      <c r="M1" s="23">
        <f>RESUMO!E3</f>
        <v>11</v>
      </c>
      <c r="O1" s="24" t="s">
        <v>24</v>
      </c>
      <c r="P1" s="25">
        <f>SUM(H:H)</f>
        <v>24.500743818181814</v>
      </c>
      <c r="Q1" s="26" t="s">
        <v>41</v>
      </c>
      <c r="R1" s="27">
        <f>P1/h_por_dia</f>
        <v>3.0625929772727267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12.408530363636364</v>
      </c>
      <c r="AG1" s="26" t="s">
        <v>41</v>
      </c>
      <c r="AH1" s="27">
        <f>AF1/h_por_dia</f>
        <v>1.5510662954545456</v>
      </c>
    </row>
    <row r="2" spans="1:34" x14ac:dyDescent="0.2">
      <c r="A2" s="1" t="s">
        <v>25</v>
      </c>
      <c r="B2" s="14"/>
      <c r="C2" s="2"/>
      <c r="E2" s="17"/>
      <c r="F2" s="17"/>
      <c r="G2" s="17"/>
      <c r="H2" s="17"/>
      <c r="V2" s="1" t="s">
        <v>25</v>
      </c>
      <c r="W2" s="14"/>
      <c r="X2" s="2"/>
      <c r="Z2" s="17"/>
      <c r="AA2" s="17"/>
      <c r="AB2" s="17"/>
      <c r="AC2" s="17"/>
    </row>
    <row r="3" spans="1:34" x14ac:dyDescent="0.2">
      <c r="A3" s="3" t="s">
        <v>22</v>
      </c>
      <c r="B3" s="11">
        <v>2.58E-2</v>
      </c>
      <c r="C3" s="4">
        <v>63.75</v>
      </c>
      <c r="E3" s="18">
        <f>C3*B3</f>
        <v>1.6447499999999999</v>
      </c>
      <c r="F3" s="12">
        <f>$K$1</f>
        <v>2</v>
      </c>
      <c r="G3" s="18">
        <f>E3/F3</f>
        <v>0.82237499999999997</v>
      </c>
      <c r="H3" s="18">
        <f>LARGE(G3:G4,1)</f>
        <v>0.82237499999999997</v>
      </c>
      <c r="V3" s="3" t="s">
        <v>22</v>
      </c>
      <c r="W3" s="11">
        <v>2.58E-2</v>
      </c>
      <c r="X3" s="4">
        <v>30.48</v>
      </c>
      <c r="Z3" s="18">
        <f>X3*W3</f>
        <v>0.78638399999999997</v>
      </c>
      <c r="AA3" s="12">
        <f>$K$1</f>
        <v>2</v>
      </c>
      <c r="AB3" s="18">
        <f>Z3/AA3</f>
        <v>0.39319199999999999</v>
      </c>
      <c r="AC3" s="18">
        <f>LARGE(AB3:AB4,1)</f>
        <v>0.39319199999999999</v>
      </c>
    </row>
    <row r="4" spans="1:34" x14ac:dyDescent="0.2">
      <c r="A4" s="3" t="s">
        <v>23</v>
      </c>
      <c r="B4" s="11">
        <v>5.0700000000000002E-2</v>
      </c>
      <c r="C4" s="4">
        <v>63.75</v>
      </c>
      <c r="E4" s="18">
        <f>C4*B4</f>
        <v>3.2321249999999999</v>
      </c>
      <c r="F4" s="12">
        <f>$M$1</f>
        <v>11</v>
      </c>
      <c r="G4" s="18">
        <f>E4/F4</f>
        <v>0.29382954545454543</v>
      </c>
      <c r="H4" s="18"/>
      <c r="V4" s="3" t="s">
        <v>23</v>
      </c>
      <c r="W4" s="11">
        <v>5.0700000000000002E-2</v>
      </c>
      <c r="X4" s="4">
        <v>30.48</v>
      </c>
      <c r="Z4" s="18">
        <f>X4*W4</f>
        <v>1.545336</v>
      </c>
      <c r="AA4" s="12">
        <f>$M$1</f>
        <v>11</v>
      </c>
      <c r="AB4" s="18">
        <f>Z4/AA4</f>
        <v>0.14048509090909092</v>
      </c>
      <c r="AC4" s="18"/>
    </row>
    <row r="5" spans="1:34" x14ac:dyDescent="0.2">
      <c r="A5" s="1" t="s">
        <v>26</v>
      </c>
      <c r="B5" s="14"/>
      <c r="C5" s="2"/>
      <c r="E5" s="17"/>
      <c r="F5" s="17"/>
      <c r="G5" s="17"/>
      <c r="H5" s="17"/>
      <c r="V5" s="1" t="s">
        <v>26</v>
      </c>
      <c r="W5" s="14"/>
      <c r="X5" s="2"/>
      <c r="Z5" s="17"/>
      <c r="AA5" s="17"/>
      <c r="AB5" s="17"/>
      <c r="AC5" s="17"/>
    </row>
    <row r="6" spans="1:34" x14ac:dyDescent="0.2">
      <c r="A6" s="3" t="s">
        <v>22</v>
      </c>
      <c r="B6" s="11">
        <v>9.4999999999999998E-3</v>
      </c>
      <c r="C6" s="4">
        <v>13</v>
      </c>
      <c r="E6" s="18">
        <f>C6*B6</f>
        <v>0.1235</v>
      </c>
      <c r="F6" s="12">
        <f>$K$1</f>
        <v>2</v>
      </c>
      <c r="G6" s="18">
        <f>E6/F6</f>
        <v>6.1749999999999999E-2</v>
      </c>
      <c r="H6" s="18">
        <f>LARGE(G6:G7,1)</f>
        <v>6.1749999999999999E-2</v>
      </c>
      <c r="V6" s="3" t="s">
        <v>22</v>
      </c>
      <c r="W6" s="11">
        <v>9.4999999999999998E-3</v>
      </c>
      <c r="X6" s="4">
        <v>8</v>
      </c>
      <c r="Z6" s="18">
        <f>X6*W6</f>
        <v>7.5999999999999998E-2</v>
      </c>
      <c r="AA6" s="12">
        <f>$K$1</f>
        <v>2</v>
      </c>
      <c r="AB6" s="18">
        <f>Z6/AA6</f>
        <v>3.7999999999999999E-2</v>
      </c>
      <c r="AC6" s="18">
        <f>LARGE(AB6:AB7,1)</f>
        <v>3.7999999999999999E-2</v>
      </c>
    </row>
    <row r="7" spans="1:34" x14ac:dyDescent="0.2">
      <c r="A7" s="3" t="s">
        <v>23</v>
      </c>
      <c r="B7" s="11">
        <v>1.8700000000000001E-2</v>
      </c>
      <c r="C7" s="4">
        <v>13</v>
      </c>
      <c r="E7" s="18">
        <f>C7*B7</f>
        <v>0.24310000000000001</v>
      </c>
      <c r="F7" s="12">
        <f>$M$1</f>
        <v>11</v>
      </c>
      <c r="G7" s="18">
        <f>E7/F7</f>
        <v>2.2100000000000002E-2</v>
      </c>
      <c r="H7" s="18"/>
      <c r="V7" s="3" t="s">
        <v>23</v>
      </c>
      <c r="W7" s="11">
        <v>1.8700000000000001E-2</v>
      </c>
      <c r="X7" s="4">
        <v>8</v>
      </c>
      <c r="Z7" s="18">
        <f>X7*W7</f>
        <v>0.14960000000000001</v>
      </c>
      <c r="AA7" s="12">
        <f>$M$1</f>
        <v>11</v>
      </c>
      <c r="AB7" s="18">
        <f>Z7/AA7</f>
        <v>1.3600000000000001E-2</v>
      </c>
      <c r="AC7" s="18"/>
    </row>
    <row r="8" spans="1:34" x14ac:dyDescent="0.2">
      <c r="A8" s="1" t="s">
        <v>27</v>
      </c>
      <c r="B8" s="14"/>
      <c r="C8" s="2"/>
      <c r="E8" s="17"/>
      <c r="F8" s="17"/>
      <c r="G8" s="17"/>
      <c r="H8" s="17"/>
      <c r="V8" s="1" t="s">
        <v>27</v>
      </c>
      <c r="W8" s="14"/>
      <c r="X8" s="2"/>
      <c r="Z8" s="17"/>
      <c r="AA8" s="17"/>
      <c r="AB8" s="17"/>
      <c r="AC8" s="17"/>
    </row>
    <row r="9" spans="1:34" x14ac:dyDescent="0.2">
      <c r="A9" s="3" t="s">
        <v>22</v>
      </c>
      <c r="B9" s="11">
        <v>1.83E-2</v>
      </c>
      <c r="C9" s="4">
        <v>16</v>
      </c>
      <c r="E9" s="18">
        <f>C9*B9</f>
        <v>0.2928</v>
      </c>
      <c r="F9" s="12">
        <f>$K$1</f>
        <v>2</v>
      </c>
      <c r="G9" s="18">
        <f>E9/F9</f>
        <v>0.1464</v>
      </c>
      <c r="H9" s="18">
        <f>LARGE(G9:G10,1)</f>
        <v>0.1464</v>
      </c>
      <c r="V9" s="3" t="s">
        <v>22</v>
      </c>
      <c r="W9" s="11">
        <v>1.83E-2</v>
      </c>
      <c r="X9" s="4">
        <v>5</v>
      </c>
      <c r="Z9" s="18">
        <f>X9*W9</f>
        <v>9.1499999999999998E-2</v>
      </c>
      <c r="AA9" s="12">
        <f>$K$1</f>
        <v>2</v>
      </c>
      <c r="AB9" s="18">
        <f>Z9/AA9</f>
        <v>4.5749999999999999E-2</v>
      </c>
      <c r="AC9" s="18">
        <f>LARGE(AB9:AB10,1)</f>
        <v>4.5749999999999999E-2</v>
      </c>
    </row>
    <row r="10" spans="1:34" x14ac:dyDescent="0.2">
      <c r="A10" s="3" t="s">
        <v>23</v>
      </c>
      <c r="B10" s="11">
        <v>3.5900000000000001E-2</v>
      </c>
      <c r="C10" s="4">
        <v>16</v>
      </c>
      <c r="E10" s="18">
        <f>C10*B10</f>
        <v>0.57440000000000002</v>
      </c>
      <c r="F10" s="12">
        <f>$M$1</f>
        <v>11</v>
      </c>
      <c r="G10" s="18">
        <f>E10/F10</f>
        <v>5.2218181818181823E-2</v>
      </c>
      <c r="H10" s="18"/>
      <c r="V10" s="3" t="s">
        <v>23</v>
      </c>
      <c r="W10" s="11">
        <v>3.5900000000000001E-2</v>
      </c>
      <c r="X10" s="4">
        <v>5</v>
      </c>
      <c r="Z10" s="18">
        <f>X10*W10</f>
        <v>0.17949999999999999</v>
      </c>
      <c r="AA10" s="12">
        <f>$M$1</f>
        <v>11</v>
      </c>
      <c r="AB10" s="18">
        <f>Z10/AA10</f>
        <v>1.6318181818181818E-2</v>
      </c>
      <c r="AC10" s="18"/>
    </row>
    <row r="11" spans="1:34" x14ac:dyDescent="0.2">
      <c r="A11" s="1" t="s">
        <v>28</v>
      </c>
      <c r="B11" s="14"/>
      <c r="C11" s="2"/>
      <c r="E11" s="17"/>
      <c r="F11" s="17"/>
      <c r="G11" s="17"/>
      <c r="H11" s="17"/>
      <c r="V11" s="1" t="s">
        <v>28</v>
      </c>
      <c r="W11" s="14"/>
      <c r="X11" s="2"/>
      <c r="Z11" s="17"/>
      <c r="AA11" s="17"/>
      <c r="AB11" s="17"/>
      <c r="AC11" s="17"/>
    </row>
    <row r="12" spans="1:34" x14ac:dyDescent="0.2">
      <c r="A12" s="3" t="s">
        <v>22</v>
      </c>
      <c r="B12" s="11">
        <v>0.13150000000000001</v>
      </c>
      <c r="C12" s="4">
        <v>7.19</v>
      </c>
      <c r="E12" s="18">
        <f>C12*B12</f>
        <v>0.94548500000000013</v>
      </c>
      <c r="F12" s="12">
        <f>$K$1</f>
        <v>2</v>
      </c>
      <c r="G12" s="18">
        <f>E12/F12</f>
        <v>0.47274250000000007</v>
      </c>
      <c r="H12" s="18">
        <f>LARGE(G12:G13,1)</f>
        <v>0.47274250000000007</v>
      </c>
      <c r="V12" s="3" t="s">
        <v>22</v>
      </c>
      <c r="W12" s="11">
        <v>0.13150000000000001</v>
      </c>
      <c r="X12" s="4">
        <v>3.17</v>
      </c>
      <c r="Z12" s="18">
        <f>X12*W12</f>
        <v>0.41685500000000003</v>
      </c>
      <c r="AA12" s="12">
        <f>$K$1</f>
        <v>2</v>
      </c>
      <c r="AB12" s="18">
        <f>Z12/AA12</f>
        <v>0.20842750000000002</v>
      </c>
      <c r="AC12" s="18">
        <f>LARGE(AB12:AB13,1)</f>
        <v>0.20842750000000002</v>
      </c>
    </row>
    <row r="13" spans="1:34" x14ac:dyDescent="0.2">
      <c r="A13" s="3" t="s">
        <v>23</v>
      </c>
      <c r="B13" s="11">
        <v>0.25819999999999999</v>
      </c>
      <c r="C13" s="4">
        <v>7.19</v>
      </c>
      <c r="E13" s="18">
        <f>C13*B13</f>
        <v>1.8564579999999999</v>
      </c>
      <c r="F13" s="12">
        <f>$M$1</f>
        <v>11</v>
      </c>
      <c r="G13" s="18">
        <f>E13/F13</f>
        <v>0.16876890909090908</v>
      </c>
      <c r="H13" s="18"/>
      <c r="V13" s="3" t="s">
        <v>23</v>
      </c>
      <c r="W13" s="11">
        <v>0.25819999999999999</v>
      </c>
      <c r="X13" s="4">
        <v>3.17</v>
      </c>
      <c r="Z13" s="18">
        <f>X13*W13</f>
        <v>0.81849399999999994</v>
      </c>
      <c r="AA13" s="12">
        <f>$M$1</f>
        <v>11</v>
      </c>
      <c r="AB13" s="18">
        <f>Z13/AA13</f>
        <v>7.4408545454545449E-2</v>
      </c>
      <c r="AC13" s="18"/>
    </row>
    <row r="14" spans="1:34" x14ac:dyDescent="0.2">
      <c r="A14" s="1" t="s">
        <v>29</v>
      </c>
      <c r="B14" s="15"/>
      <c r="C14" s="2"/>
      <c r="E14" s="17"/>
      <c r="F14" s="17"/>
      <c r="G14" s="17"/>
      <c r="H14" s="17"/>
      <c r="V14" s="1" t="s">
        <v>29</v>
      </c>
      <c r="W14" s="15"/>
      <c r="X14" s="2"/>
      <c r="Z14" s="17"/>
      <c r="AA14" s="17"/>
      <c r="AB14" s="17"/>
      <c r="AC14" s="17"/>
    </row>
    <row r="15" spans="1:34" x14ac:dyDescent="0.2">
      <c r="A15" s="3" t="s">
        <v>22</v>
      </c>
      <c r="B15" s="11">
        <v>0.17549999999999999</v>
      </c>
      <c r="C15" s="4">
        <v>40</v>
      </c>
      <c r="E15" s="18">
        <f>C15*B15</f>
        <v>7.02</v>
      </c>
      <c r="F15" s="12">
        <f>$K$1</f>
        <v>2</v>
      </c>
      <c r="G15" s="18">
        <f>E15/F15</f>
        <v>3.51</v>
      </c>
      <c r="H15" s="18">
        <f>LARGE(G15:G16,1)</f>
        <v>3.51</v>
      </c>
      <c r="V15" s="3" t="s">
        <v>22</v>
      </c>
      <c r="W15" s="11">
        <v>0.17549999999999999</v>
      </c>
      <c r="X15" s="4">
        <v>8</v>
      </c>
      <c r="Z15" s="18">
        <f>X15*W15</f>
        <v>1.4039999999999999</v>
      </c>
      <c r="AA15" s="12">
        <f>$K$1</f>
        <v>2</v>
      </c>
      <c r="AB15" s="18">
        <f>Z15/AA15</f>
        <v>0.70199999999999996</v>
      </c>
      <c r="AC15" s="18">
        <f>LARGE(AB15:AB16,1)</f>
        <v>0.70199999999999996</v>
      </c>
    </row>
    <row r="16" spans="1:34" x14ac:dyDescent="0.2">
      <c r="A16" s="3" t="s">
        <v>23</v>
      </c>
      <c r="B16" s="11">
        <v>0.3448</v>
      </c>
      <c r="C16" s="4">
        <v>40</v>
      </c>
      <c r="E16" s="18">
        <f>C16*B16</f>
        <v>13.792</v>
      </c>
      <c r="F16" s="12">
        <f>$M$1</f>
        <v>11</v>
      </c>
      <c r="G16" s="18">
        <f>E16/F16</f>
        <v>1.2538181818181817</v>
      </c>
      <c r="H16" s="18"/>
      <c r="V16" s="3" t="s">
        <v>23</v>
      </c>
      <c r="W16" s="11">
        <v>0.3448</v>
      </c>
      <c r="X16" s="4">
        <v>8</v>
      </c>
      <c r="Z16" s="18">
        <f>X16*W16</f>
        <v>2.7584</v>
      </c>
      <c r="AA16" s="12">
        <f>$M$1</f>
        <v>11</v>
      </c>
      <c r="AB16" s="18">
        <f>Z16/AA16</f>
        <v>0.25076363636363636</v>
      </c>
      <c r="AC16" s="18"/>
    </row>
    <row r="17" spans="1:29" x14ac:dyDescent="0.2">
      <c r="A17" s="1" t="s">
        <v>30</v>
      </c>
      <c r="B17" s="15"/>
      <c r="C17" s="2"/>
      <c r="E17" s="17"/>
      <c r="F17" s="17"/>
      <c r="G17" s="17"/>
      <c r="H17" s="17"/>
      <c r="V17" s="1" t="s">
        <v>30</v>
      </c>
      <c r="W17" s="15"/>
      <c r="X17" s="2"/>
      <c r="Z17" s="17"/>
      <c r="AA17" s="17"/>
      <c r="AB17" s="17"/>
      <c r="AC17" s="17"/>
    </row>
    <row r="18" spans="1:29" x14ac:dyDescent="0.2">
      <c r="A18" s="3" t="s">
        <v>22</v>
      </c>
      <c r="B18" s="11">
        <v>0.128</v>
      </c>
      <c r="C18" s="4">
        <v>18</v>
      </c>
      <c r="E18" s="18">
        <f>C18*B18</f>
        <v>2.3040000000000003</v>
      </c>
      <c r="F18" s="12">
        <f>$K$1</f>
        <v>2</v>
      </c>
      <c r="G18" s="18">
        <f>E18/F18</f>
        <v>1.1520000000000001</v>
      </c>
      <c r="H18" s="18">
        <f>LARGE(G18:G19,1)</f>
        <v>1.1520000000000001</v>
      </c>
      <c r="V18" s="3" t="s">
        <v>22</v>
      </c>
      <c r="W18" s="11">
        <v>0.128</v>
      </c>
      <c r="X18" s="4">
        <v>6</v>
      </c>
      <c r="Z18" s="18">
        <f>X18*W18</f>
        <v>0.76800000000000002</v>
      </c>
      <c r="AA18" s="12">
        <f>$K$1</f>
        <v>2</v>
      </c>
      <c r="AB18" s="18">
        <f>Z18/AA18</f>
        <v>0.38400000000000001</v>
      </c>
      <c r="AC18" s="18">
        <f>LARGE(AB18:AB19,1)</f>
        <v>0.38400000000000001</v>
      </c>
    </row>
    <row r="19" spans="1:29" x14ac:dyDescent="0.2">
      <c r="A19" s="3" t="s">
        <v>23</v>
      </c>
      <c r="B19" s="11">
        <v>0.25140000000000001</v>
      </c>
      <c r="C19" s="4">
        <v>18</v>
      </c>
      <c r="E19" s="18">
        <f>C19*B19</f>
        <v>4.5251999999999999</v>
      </c>
      <c r="F19" s="12">
        <f>$M$1</f>
        <v>11</v>
      </c>
      <c r="G19" s="18">
        <f>E19/F19</f>
        <v>0.41138181818181818</v>
      </c>
      <c r="H19" s="18"/>
      <c r="V19" s="3" t="s">
        <v>23</v>
      </c>
      <c r="W19" s="11">
        <v>0.25140000000000001</v>
      </c>
      <c r="X19" s="4">
        <v>6</v>
      </c>
      <c r="Z19" s="18">
        <f>X19*W19</f>
        <v>1.5084</v>
      </c>
      <c r="AA19" s="12">
        <f>$M$1</f>
        <v>11</v>
      </c>
      <c r="AB19" s="18">
        <f>Z19/AA19</f>
        <v>0.13712727272727274</v>
      </c>
      <c r="AC19" s="18"/>
    </row>
    <row r="20" spans="1:29" x14ac:dyDescent="0.2">
      <c r="A20" s="1" t="s">
        <v>31</v>
      </c>
      <c r="B20" s="15"/>
      <c r="C20" s="2"/>
      <c r="E20" s="17"/>
      <c r="F20" s="17"/>
      <c r="G20" s="17"/>
      <c r="H20" s="17"/>
      <c r="V20" s="1" t="s">
        <v>31</v>
      </c>
      <c r="W20" s="15"/>
      <c r="X20" s="2"/>
      <c r="Z20" s="17"/>
      <c r="AA20" s="17"/>
      <c r="AB20" s="17"/>
      <c r="AC20" s="17"/>
    </row>
    <row r="21" spans="1:29" x14ac:dyDescent="0.2">
      <c r="A21" s="3" t="s">
        <v>22</v>
      </c>
      <c r="B21" s="11">
        <v>2.1899999999999999E-2</v>
      </c>
      <c r="C21" s="4">
        <v>90</v>
      </c>
      <c r="E21" s="18">
        <f>C21*B21</f>
        <v>1.9709999999999999</v>
      </c>
      <c r="F21" s="12">
        <f>$K$1</f>
        <v>2</v>
      </c>
      <c r="G21" s="18">
        <f>E21/F21</f>
        <v>0.98549999999999993</v>
      </c>
      <c r="H21" s="18">
        <f>LARGE(G21:G22,1)</f>
        <v>0.98549999999999993</v>
      </c>
      <c r="V21" s="3" t="s">
        <v>22</v>
      </c>
      <c r="W21" s="11">
        <v>2.1899999999999999E-2</v>
      </c>
      <c r="X21" s="4">
        <v>41</v>
      </c>
      <c r="Z21" s="18">
        <f>X21*W21</f>
        <v>0.89789999999999992</v>
      </c>
      <c r="AA21" s="12">
        <f>$K$1</f>
        <v>2</v>
      </c>
      <c r="AB21" s="18">
        <f>Z21/AA21</f>
        <v>0.44894999999999996</v>
      </c>
      <c r="AC21" s="18">
        <f>LARGE(AB21:AB22,1)</f>
        <v>0.44894999999999996</v>
      </c>
    </row>
    <row r="22" spans="1:29" x14ac:dyDescent="0.2">
      <c r="A22" s="3" t="s">
        <v>23</v>
      </c>
      <c r="B22" s="11">
        <v>4.3099999999999999E-2</v>
      </c>
      <c r="C22" s="4">
        <v>90</v>
      </c>
      <c r="E22" s="18">
        <f>C22*B22</f>
        <v>3.879</v>
      </c>
      <c r="F22" s="12">
        <f>$M$1</f>
        <v>11</v>
      </c>
      <c r="G22" s="18">
        <f>E22/F22</f>
        <v>0.35263636363636364</v>
      </c>
      <c r="H22" s="18"/>
      <c r="V22" s="3" t="s">
        <v>23</v>
      </c>
      <c r="W22" s="11">
        <v>4.3099999999999999E-2</v>
      </c>
      <c r="X22" s="4">
        <v>41</v>
      </c>
      <c r="Z22" s="18">
        <f>X22*W22</f>
        <v>1.7670999999999999</v>
      </c>
      <c r="AA22" s="12">
        <f>$M$1</f>
        <v>11</v>
      </c>
      <c r="AB22" s="18">
        <f>Z22/AA22</f>
        <v>0.16064545454545454</v>
      </c>
      <c r="AC22" s="18"/>
    </row>
    <row r="23" spans="1:29" x14ac:dyDescent="0.2">
      <c r="A23" s="1" t="s">
        <v>35</v>
      </c>
      <c r="B23" s="15"/>
      <c r="C23" s="2"/>
      <c r="E23" s="17"/>
      <c r="F23" s="17"/>
      <c r="G23" s="17"/>
      <c r="H23" s="17"/>
      <c r="V23" s="1" t="s">
        <v>35</v>
      </c>
      <c r="W23" s="15"/>
      <c r="X23" s="2"/>
      <c r="Z23" s="17"/>
      <c r="AA23" s="17"/>
      <c r="AB23" s="17"/>
      <c r="AC23" s="17"/>
    </row>
    <row r="24" spans="1:29" x14ac:dyDescent="0.2">
      <c r="A24" s="3" t="s">
        <v>22</v>
      </c>
      <c r="B24" s="11">
        <v>0.22500000000000001</v>
      </c>
      <c r="C24" s="4">
        <v>1.51</v>
      </c>
      <c r="E24" s="18">
        <f>C24*B24</f>
        <v>0.33975</v>
      </c>
      <c r="F24" s="12">
        <f>$K$1</f>
        <v>2</v>
      </c>
      <c r="G24" s="18">
        <f>E24/F24</f>
        <v>0.169875</v>
      </c>
      <c r="H24" s="18">
        <f>LARGE(G24:G25,1)</f>
        <v>0.3191316363636364</v>
      </c>
      <c r="V24" s="3" t="s">
        <v>22</v>
      </c>
      <c r="W24" s="11">
        <v>0.22500000000000001</v>
      </c>
      <c r="X24" s="16">
        <v>1.2</v>
      </c>
      <c r="Z24" s="18">
        <f>X24*W24</f>
        <v>0.27</v>
      </c>
      <c r="AA24" s="12">
        <f>$K$1</f>
        <v>2</v>
      </c>
      <c r="AB24" s="18">
        <f>Z24/AA24</f>
        <v>0.13500000000000001</v>
      </c>
      <c r="AC24" s="18">
        <f>LARGE(AB24:AB25,1)</f>
        <v>0.25361454545454548</v>
      </c>
    </row>
    <row r="25" spans="1:29" x14ac:dyDescent="0.2">
      <c r="A25" s="3" t="s">
        <v>23</v>
      </c>
      <c r="B25" s="11">
        <v>2.3248000000000002</v>
      </c>
      <c r="C25" s="4">
        <v>1.51</v>
      </c>
      <c r="E25" s="18">
        <f>C25*B25</f>
        <v>3.5104480000000002</v>
      </c>
      <c r="F25" s="12">
        <f>$M$1</f>
        <v>11</v>
      </c>
      <c r="G25" s="18">
        <f>E25/F25</f>
        <v>0.3191316363636364</v>
      </c>
      <c r="H25" s="18"/>
      <c r="V25" s="3" t="s">
        <v>23</v>
      </c>
      <c r="W25" s="11">
        <v>2.3248000000000002</v>
      </c>
      <c r="X25" s="16">
        <v>1.2</v>
      </c>
      <c r="Z25" s="18">
        <f>X25*W25</f>
        <v>2.7897600000000002</v>
      </c>
      <c r="AA25" s="12">
        <f>$M$1</f>
        <v>11</v>
      </c>
      <c r="AB25" s="18">
        <f>Z25/AA25</f>
        <v>0.25361454545454548</v>
      </c>
      <c r="AC25" s="18"/>
    </row>
    <row r="26" spans="1:29" x14ac:dyDescent="0.2">
      <c r="A26" s="1" t="s">
        <v>34</v>
      </c>
      <c r="B26" s="15"/>
      <c r="C26" s="2"/>
      <c r="E26" s="17"/>
      <c r="F26" s="17"/>
      <c r="G26" s="17"/>
      <c r="H26" s="17"/>
      <c r="V26" s="1" t="s">
        <v>34</v>
      </c>
      <c r="W26" s="15"/>
      <c r="X26" s="2"/>
      <c r="Z26" s="17"/>
      <c r="AA26" s="17"/>
      <c r="AB26" s="17"/>
      <c r="AC26" s="17"/>
    </row>
    <row r="27" spans="1:29" x14ac:dyDescent="0.2">
      <c r="A27" s="3" t="s">
        <v>22</v>
      </c>
      <c r="B27" s="11">
        <v>0</v>
      </c>
      <c r="C27" s="4">
        <v>173.31</v>
      </c>
      <c r="E27" s="18">
        <f>C27*B27</f>
        <v>0</v>
      </c>
      <c r="F27" s="12">
        <f>$K$1</f>
        <v>2</v>
      </c>
      <c r="G27" s="18">
        <f>E27/F27</f>
        <v>0</v>
      </c>
      <c r="H27" s="18">
        <f>LARGE(G27:G28,1)</f>
        <v>7.8777272727272729</v>
      </c>
      <c r="V27" s="3" t="s">
        <v>22</v>
      </c>
      <c r="W27" s="11">
        <v>0</v>
      </c>
      <c r="X27" s="16">
        <v>7.47</v>
      </c>
      <c r="Z27" s="18">
        <f>X27*W27</f>
        <v>0</v>
      </c>
      <c r="AA27" s="12">
        <f>$K$1</f>
        <v>2</v>
      </c>
      <c r="AB27" s="18">
        <f>Z27/AA27</f>
        <v>0</v>
      </c>
      <c r="AC27" s="18">
        <f>LARGE(AB27:AB28,1)</f>
        <v>0.33954545454545454</v>
      </c>
    </row>
    <row r="28" spans="1:29" x14ac:dyDescent="0.2">
      <c r="A28" s="3" t="s">
        <v>23</v>
      </c>
      <c r="B28" s="11">
        <v>0.5</v>
      </c>
      <c r="C28" s="4">
        <v>173.31</v>
      </c>
      <c r="E28" s="18">
        <f>C28*B28</f>
        <v>86.655000000000001</v>
      </c>
      <c r="F28" s="12">
        <f>$M$1</f>
        <v>11</v>
      </c>
      <c r="G28" s="18">
        <f>E28/F28</f>
        <v>7.8777272727272729</v>
      </c>
      <c r="H28" s="18"/>
      <c r="V28" s="3" t="s">
        <v>23</v>
      </c>
      <c r="W28" s="11">
        <v>0.5</v>
      </c>
      <c r="X28" s="16">
        <v>7.47</v>
      </c>
      <c r="Z28" s="18">
        <f>X28*W28</f>
        <v>3.7349999999999999</v>
      </c>
      <c r="AA28" s="12">
        <f>$M$1</f>
        <v>11</v>
      </c>
      <c r="AB28" s="18">
        <f>Z28/AA28</f>
        <v>0.33954545454545454</v>
      </c>
      <c r="AC28" s="18"/>
    </row>
    <row r="29" spans="1:29" x14ac:dyDescent="0.2">
      <c r="A29" s="1" t="s">
        <v>36</v>
      </c>
      <c r="B29" s="14"/>
      <c r="C29" s="2"/>
      <c r="E29" s="17"/>
      <c r="F29" s="17"/>
      <c r="G29" s="17"/>
      <c r="H29" s="17"/>
      <c r="V29" s="1" t="s">
        <v>36</v>
      </c>
      <c r="W29" s="14"/>
      <c r="X29" s="2"/>
      <c r="Z29" s="17"/>
      <c r="AA29" s="17"/>
      <c r="AB29" s="17"/>
      <c r="AC29" s="17"/>
    </row>
    <row r="30" spans="1:29" x14ac:dyDescent="0.2">
      <c r="A30" s="3" t="s">
        <v>22</v>
      </c>
      <c r="B30" s="11">
        <v>0.1055</v>
      </c>
      <c r="C30" s="16">
        <v>127.09</v>
      </c>
      <c r="E30" s="18">
        <f>C30*B30</f>
        <v>13.407995</v>
      </c>
      <c r="F30" s="12">
        <f>$K$1</f>
        <v>2</v>
      </c>
      <c r="G30" s="18">
        <f>E30/F30</f>
        <v>6.7039974999999998</v>
      </c>
      <c r="H30" s="18">
        <f>LARGE(G30:G31,1)</f>
        <v>6.7039974999999998</v>
      </c>
      <c r="V30" s="3" t="s">
        <v>22</v>
      </c>
      <c r="W30" s="11">
        <v>0.1055</v>
      </c>
      <c r="X30" s="16">
        <v>155.61000000000001</v>
      </c>
      <c r="Z30" s="18">
        <f>X30*W30</f>
        <v>16.416855000000002</v>
      </c>
      <c r="AA30" s="12">
        <f>$K$1</f>
        <v>2</v>
      </c>
      <c r="AB30" s="18">
        <f>Z30/AA30</f>
        <v>8.2084275000000009</v>
      </c>
      <c r="AC30" s="18">
        <f>LARGE(AB30:AB31,1)</f>
        <v>8.2084275000000009</v>
      </c>
    </row>
    <row r="31" spans="1:29" x14ac:dyDescent="0.2">
      <c r="A31" s="3" t="s">
        <v>23</v>
      </c>
      <c r="B31" s="11">
        <v>0.29720000000000002</v>
      </c>
      <c r="C31" s="16">
        <v>127.09</v>
      </c>
      <c r="E31" s="18">
        <f t="shared" ref="E31" si="0">C31*B31</f>
        <v>37.771148000000004</v>
      </c>
      <c r="F31" s="12">
        <f>$M$1</f>
        <v>11</v>
      </c>
      <c r="G31" s="18">
        <f>E31/F31</f>
        <v>3.4337407272727276</v>
      </c>
      <c r="H31" s="18"/>
      <c r="V31" s="3" t="s">
        <v>23</v>
      </c>
      <c r="W31" s="11">
        <v>0.29720000000000002</v>
      </c>
      <c r="X31" s="16">
        <v>155.61000000000001</v>
      </c>
      <c r="Z31" s="18">
        <f t="shared" ref="Z31" si="1">X31*W31</f>
        <v>46.247292000000009</v>
      </c>
      <c r="AA31" s="12">
        <f>$M$1</f>
        <v>11</v>
      </c>
      <c r="AB31" s="18">
        <f>Z31/AA31</f>
        <v>4.2042992727272734</v>
      </c>
      <c r="AC31" s="18"/>
    </row>
    <row r="32" spans="1:29" x14ac:dyDescent="0.2">
      <c r="A32" s="1" t="s">
        <v>37</v>
      </c>
      <c r="B32" s="14"/>
      <c r="C32" s="2"/>
      <c r="E32" s="17"/>
      <c r="F32" s="17"/>
      <c r="G32" s="17"/>
      <c r="H32" s="17"/>
      <c r="V32" s="1" t="s">
        <v>37</v>
      </c>
      <c r="W32" s="14"/>
      <c r="X32" s="2"/>
      <c r="Z32" s="17"/>
      <c r="AA32" s="17"/>
      <c r="AB32" s="17"/>
      <c r="AC32" s="17"/>
    </row>
    <row r="33" spans="1:29" x14ac:dyDescent="0.2">
      <c r="A33" s="3" t="s">
        <v>22</v>
      </c>
      <c r="B33" s="11">
        <v>3.7400000000000003E-2</v>
      </c>
      <c r="C33" s="4">
        <v>73.67</v>
      </c>
      <c r="E33" s="18">
        <f>C33*B33</f>
        <v>2.7552580000000004</v>
      </c>
      <c r="F33" s="12">
        <f>$K$1</f>
        <v>2</v>
      </c>
      <c r="G33" s="18">
        <f>E33/F33</f>
        <v>1.3776290000000002</v>
      </c>
      <c r="H33" s="18">
        <f>LARGE(G33:G34,1)</f>
        <v>1.3776290000000002</v>
      </c>
      <c r="V33" s="3" t="s">
        <v>22</v>
      </c>
      <c r="W33" s="11">
        <v>3.7400000000000003E-2</v>
      </c>
      <c r="X33" s="4">
        <v>31.01</v>
      </c>
      <c r="Z33" s="18">
        <f>X33*W33</f>
        <v>1.1597740000000001</v>
      </c>
      <c r="AA33" s="12">
        <f>$K$1</f>
        <v>2</v>
      </c>
      <c r="AB33" s="18">
        <f>Z33/AA33</f>
        <v>0.57988700000000004</v>
      </c>
      <c r="AC33" s="18">
        <f>LARGE(AB33:AB34,1)</f>
        <v>0.57988700000000004</v>
      </c>
    </row>
    <row r="34" spans="1:29" x14ac:dyDescent="0.2">
      <c r="A34" s="3" t="s">
        <v>23</v>
      </c>
      <c r="B34" s="11">
        <v>0.1053</v>
      </c>
      <c r="C34" s="4">
        <v>73.67</v>
      </c>
      <c r="E34" s="18">
        <f>C34*B34</f>
        <v>7.7574510000000005</v>
      </c>
      <c r="F34" s="12">
        <f>$M$1</f>
        <v>11</v>
      </c>
      <c r="G34" s="18">
        <f>E34/F34</f>
        <v>0.7052228181818182</v>
      </c>
      <c r="H34" s="18"/>
      <c r="V34" s="3" t="s">
        <v>23</v>
      </c>
      <c r="W34" s="11">
        <v>0.1053</v>
      </c>
      <c r="X34" s="4">
        <v>31.01</v>
      </c>
      <c r="Z34" s="18">
        <f>X34*W34</f>
        <v>3.2653530000000002</v>
      </c>
      <c r="AA34" s="12">
        <f>$M$1</f>
        <v>11</v>
      </c>
      <c r="AB34" s="18">
        <f>Z34/AA34</f>
        <v>0.29685027272727277</v>
      </c>
      <c r="AC34" s="18"/>
    </row>
    <row r="35" spans="1:29" x14ac:dyDescent="0.2">
      <c r="A35" s="1" t="s">
        <v>32</v>
      </c>
      <c r="B35" s="15"/>
      <c r="C35" s="2"/>
      <c r="E35" s="17"/>
      <c r="F35" s="17"/>
      <c r="G35" s="17"/>
      <c r="H35" s="17"/>
      <c r="V35" s="1" t="s">
        <v>32</v>
      </c>
      <c r="W35" s="15"/>
      <c r="X35" s="2"/>
      <c r="Z35" s="17"/>
      <c r="AA35" s="17"/>
      <c r="AB35" s="17"/>
      <c r="AC35" s="17"/>
    </row>
    <row r="36" spans="1:29" x14ac:dyDescent="0.2">
      <c r="A36" s="3" t="s">
        <v>22</v>
      </c>
      <c r="B36" s="11">
        <v>0.15</v>
      </c>
      <c r="C36" s="4">
        <v>0</v>
      </c>
      <c r="E36" s="18">
        <f>C36*B36</f>
        <v>0</v>
      </c>
      <c r="F36" s="12">
        <f>$K$1</f>
        <v>2</v>
      </c>
      <c r="G36" s="18">
        <f>E36/F36</f>
        <v>0</v>
      </c>
      <c r="H36" s="18">
        <f>LARGE(G36:G37,1)</f>
        <v>0</v>
      </c>
      <c r="V36" s="3" t="s">
        <v>22</v>
      </c>
      <c r="W36" s="11">
        <v>0.15</v>
      </c>
      <c r="X36" s="4">
        <v>1.0900000000000001</v>
      </c>
      <c r="Z36" s="18">
        <f>X36*W36</f>
        <v>0.16350000000000001</v>
      </c>
      <c r="AA36" s="12">
        <f>$K$1</f>
        <v>2</v>
      </c>
      <c r="AB36" s="18">
        <f>Z36/AA36</f>
        <v>8.1750000000000003E-2</v>
      </c>
      <c r="AC36" s="18">
        <f>LARGE(AB36:AB37,1)</f>
        <v>9.9090909090909104E-2</v>
      </c>
    </row>
    <row r="37" spans="1:29" x14ac:dyDescent="0.2">
      <c r="A37" s="3" t="s">
        <v>23</v>
      </c>
      <c r="B37" s="11">
        <v>1</v>
      </c>
      <c r="C37" s="4">
        <v>0</v>
      </c>
      <c r="E37" s="18">
        <f>C37*B37</f>
        <v>0</v>
      </c>
      <c r="F37" s="12">
        <f>$M$1</f>
        <v>11</v>
      </c>
      <c r="G37" s="18">
        <f>E37/F37</f>
        <v>0</v>
      </c>
      <c r="H37" s="18"/>
      <c r="V37" s="3" t="s">
        <v>23</v>
      </c>
      <c r="W37" s="11">
        <v>1</v>
      </c>
      <c r="X37" s="4">
        <v>1.0900000000000001</v>
      </c>
      <c r="Z37" s="18">
        <f>X37*W37</f>
        <v>1.0900000000000001</v>
      </c>
      <c r="AA37" s="12">
        <f>$M$1</f>
        <v>11</v>
      </c>
      <c r="AB37" s="18">
        <f>Z37/AA37</f>
        <v>9.9090909090909104E-2</v>
      </c>
      <c r="AC37" s="18"/>
    </row>
    <row r="38" spans="1:29" x14ac:dyDescent="0.2">
      <c r="A38" s="1" t="s">
        <v>38</v>
      </c>
      <c r="B38" s="15"/>
      <c r="C38" s="2"/>
      <c r="E38" s="17"/>
      <c r="F38" s="17"/>
      <c r="G38" s="17"/>
      <c r="H38" s="17"/>
      <c r="V38" s="1" t="s">
        <v>38</v>
      </c>
      <c r="W38" s="15"/>
      <c r="X38" s="2"/>
      <c r="Z38" s="17"/>
      <c r="AA38" s="17"/>
      <c r="AB38" s="17"/>
      <c r="AC38" s="17"/>
    </row>
    <row r="39" spans="1:29" x14ac:dyDescent="0.2">
      <c r="A39" s="3" t="s">
        <v>22</v>
      </c>
      <c r="B39" s="11"/>
      <c r="C39" s="4">
        <v>3.36</v>
      </c>
      <c r="E39" s="18">
        <f>C39*B39</f>
        <v>0</v>
      </c>
      <c r="F39" s="12">
        <f>$K$1</f>
        <v>2</v>
      </c>
      <c r="G39" s="18">
        <f>E39/F39</f>
        <v>0</v>
      </c>
      <c r="H39" s="18">
        <f>LARGE(G39:G40,1)</f>
        <v>4.581818181818182E-2</v>
      </c>
      <c r="V39" s="3" t="s">
        <v>22</v>
      </c>
      <c r="W39" s="11"/>
      <c r="X39" s="4">
        <v>0.81</v>
      </c>
      <c r="Z39" s="18">
        <f>X39*W39</f>
        <v>0</v>
      </c>
      <c r="AA39" s="12">
        <f>$K$1</f>
        <v>2</v>
      </c>
      <c r="AB39" s="18">
        <f>Z39/AA39</f>
        <v>0</v>
      </c>
      <c r="AC39" s="18">
        <f>LARGE(AB39:AB40,1)</f>
        <v>1.1045454545454546E-2</v>
      </c>
    </row>
    <row r="40" spans="1:29" x14ac:dyDescent="0.2">
      <c r="A40" s="3" t="s">
        <v>23</v>
      </c>
      <c r="B40" s="11">
        <v>0.15</v>
      </c>
      <c r="C40" s="4">
        <v>3.36</v>
      </c>
      <c r="E40" s="18">
        <f>C40*B40</f>
        <v>0.504</v>
      </c>
      <c r="F40" s="12">
        <f>$M$1</f>
        <v>11</v>
      </c>
      <c r="G40" s="18">
        <f>E40/F40</f>
        <v>4.581818181818182E-2</v>
      </c>
      <c r="H40" s="18"/>
      <c r="V40" s="3" t="s">
        <v>23</v>
      </c>
      <c r="W40" s="11">
        <v>0.15</v>
      </c>
      <c r="X40" s="4">
        <v>0.81</v>
      </c>
      <c r="Z40" s="18">
        <f>X40*W40</f>
        <v>0.1215</v>
      </c>
      <c r="AA40" s="12">
        <f>$M$1</f>
        <v>11</v>
      </c>
      <c r="AB40" s="18">
        <f>Z40/AA40</f>
        <v>1.1045454545454546E-2</v>
      </c>
      <c r="AC40" s="18"/>
    </row>
    <row r="41" spans="1:29" x14ac:dyDescent="0.2">
      <c r="A41" s="1" t="s">
        <v>39</v>
      </c>
      <c r="B41" s="15"/>
      <c r="C41" s="2"/>
      <c r="E41" s="17"/>
      <c r="F41" s="17"/>
      <c r="G41" s="17"/>
      <c r="H41" s="17"/>
      <c r="V41" s="1" t="s">
        <v>39</v>
      </c>
      <c r="W41" s="15"/>
      <c r="X41" s="2"/>
      <c r="Z41" s="17"/>
      <c r="AA41" s="17"/>
      <c r="AB41" s="17"/>
      <c r="AC41" s="17"/>
    </row>
    <row r="42" spans="1:29" x14ac:dyDescent="0.2">
      <c r="A42" s="3" t="s">
        <v>22</v>
      </c>
      <c r="B42" s="11"/>
      <c r="C42" s="4">
        <v>0.56999999999999995</v>
      </c>
      <c r="E42" s="18">
        <f>C42*B42</f>
        <v>0</v>
      </c>
      <c r="F42" s="12">
        <f>$K$1</f>
        <v>2</v>
      </c>
      <c r="G42" s="18">
        <f>E42/F42</f>
        <v>0</v>
      </c>
      <c r="H42" s="18">
        <f>LARGE(G42:G43,1)</f>
        <v>7.7727272727272723E-3</v>
      </c>
      <c r="V42" s="3" t="s">
        <v>22</v>
      </c>
      <c r="W42" s="11"/>
      <c r="X42" s="4">
        <v>0</v>
      </c>
      <c r="Z42" s="18">
        <f>X42*W42</f>
        <v>0</v>
      </c>
      <c r="AA42" s="12">
        <f>$K$1</f>
        <v>2</v>
      </c>
      <c r="AB42" s="18">
        <f>Z42/AA42</f>
        <v>0</v>
      </c>
      <c r="AC42" s="18">
        <f>LARGE(AB42:AB43,1)</f>
        <v>0</v>
      </c>
    </row>
    <row r="43" spans="1:29" x14ac:dyDescent="0.2">
      <c r="A43" s="3" t="s">
        <v>23</v>
      </c>
      <c r="B43" s="11">
        <v>0.15</v>
      </c>
      <c r="C43" s="4">
        <v>0.56999999999999995</v>
      </c>
      <c r="E43" s="18">
        <f>C43*B43</f>
        <v>8.5499999999999993E-2</v>
      </c>
      <c r="F43" s="12">
        <f>$M$1</f>
        <v>11</v>
      </c>
      <c r="G43" s="18">
        <f>E43/F43</f>
        <v>7.7727272727272723E-3</v>
      </c>
      <c r="H43" s="18"/>
      <c r="V43" s="3" t="s">
        <v>23</v>
      </c>
      <c r="W43" s="11">
        <v>0.15</v>
      </c>
      <c r="X43" s="4">
        <v>0</v>
      </c>
      <c r="Z43" s="18">
        <f>X43*W43</f>
        <v>0</v>
      </c>
      <c r="AA43" s="12">
        <f>$M$1</f>
        <v>11</v>
      </c>
      <c r="AB43" s="18">
        <f>Z43/AA43</f>
        <v>0</v>
      </c>
      <c r="AC43" s="18"/>
    </row>
    <row r="44" spans="1:29" x14ac:dyDescent="0.2">
      <c r="A44" s="1" t="s">
        <v>33</v>
      </c>
      <c r="B44" s="15"/>
      <c r="C44" s="2"/>
      <c r="E44" s="17"/>
      <c r="F44" s="17"/>
      <c r="G44" s="17"/>
      <c r="H44" s="17"/>
      <c r="V44" s="1" t="s">
        <v>33</v>
      </c>
      <c r="W44" s="15"/>
      <c r="X44" s="2"/>
      <c r="Z44" s="17"/>
      <c r="AA44" s="17"/>
      <c r="AB44" s="17"/>
      <c r="AC44" s="17"/>
    </row>
    <row r="45" spans="1:29" x14ac:dyDescent="0.2">
      <c r="A45" s="3" t="s">
        <v>22</v>
      </c>
      <c r="B45" s="11"/>
      <c r="C45" s="4">
        <v>33.93</v>
      </c>
      <c r="E45" s="18">
        <f>C45*B45</f>
        <v>0</v>
      </c>
      <c r="F45" s="12">
        <f>$K$1</f>
        <v>2</v>
      </c>
      <c r="G45" s="18">
        <f>E45/F45</f>
        <v>0</v>
      </c>
      <c r="H45" s="18">
        <f>LARGE(G45:G46,1)</f>
        <v>1.0179</v>
      </c>
      <c r="V45" s="3" t="s">
        <v>22</v>
      </c>
      <c r="W45" s="11"/>
      <c r="X45" s="4">
        <v>23.22</v>
      </c>
      <c r="Z45" s="18">
        <f>X45*W45</f>
        <v>0</v>
      </c>
      <c r="AA45" s="12">
        <f>$K$1</f>
        <v>2</v>
      </c>
      <c r="AB45" s="18">
        <f>Z45/AA45</f>
        <v>0</v>
      </c>
      <c r="AC45" s="18">
        <f>LARGE(AB45:AB46,1)</f>
        <v>0.6966</v>
      </c>
    </row>
    <row r="46" spans="1:29" x14ac:dyDescent="0.2">
      <c r="A46" s="3" t="s">
        <v>23</v>
      </c>
      <c r="B46" s="11">
        <v>0.33</v>
      </c>
      <c r="C46" s="4">
        <v>33.93</v>
      </c>
      <c r="E46" s="18">
        <f>C46*B46</f>
        <v>11.196900000000001</v>
      </c>
      <c r="F46" s="12">
        <f>$M$1</f>
        <v>11</v>
      </c>
      <c r="G46" s="18">
        <f>E46/F46</f>
        <v>1.0179</v>
      </c>
      <c r="H46" s="18"/>
      <c r="V46" s="3" t="s">
        <v>23</v>
      </c>
      <c r="W46" s="11">
        <v>0.33</v>
      </c>
      <c r="X46" s="4">
        <v>23.22</v>
      </c>
      <c r="Z46" s="18">
        <f>X46*W46</f>
        <v>7.6626000000000003</v>
      </c>
      <c r="AA46" s="12">
        <f>$M$1</f>
        <v>11</v>
      </c>
      <c r="AB46" s="18">
        <f>Z46/AA46</f>
        <v>0.6966</v>
      </c>
      <c r="AC46" s="18"/>
    </row>
    <row r="47" spans="1:29" ht="14.25" x14ac:dyDescent="0.2">
      <c r="A47"/>
      <c r="B47"/>
      <c r="C47"/>
      <c r="D47"/>
      <c r="E47"/>
      <c r="F47"/>
      <c r="G47"/>
      <c r="H47"/>
      <c r="I47"/>
      <c r="J47"/>
      <c r="V47"/>
      <c r="W47"/>
      <c r="X47"/>
      <c r="Y47"/>
      <c r="Z47"/>
      <c r="AA47"/>
      <c r="AB47"/>
      <c r="AC47"/>
    </row>
    <row r="48" spans="1:29" ht="14.25" x14ac:dyDescent="0.2">
      <c r="A48"/>
      <c r="B48"/>
      <c r="C48"/>
      <c r="D48"/>
      <c r="E48"/>
      <c r="F48"/>
      <c r="G48"/>
      <c r="H48"/>
      <c r="I48"/>
      <c r="J48"/>
      <c r="V48"/>
      <c r="W48"/>
      <c r="X48"/>
      <c r="Y48"/>
      <c r="Z48"/>
      <c r="AA48"/>
      <c r="AB48"/>
      <c r="AC48"/>
    </row>
    <row r="49" spans="1:29" ht="14.25" x14ac:dyDescent="0.2">
      <c r="A49"/>
      <c r="B49"/>
      <c r="C49"/>
      <c r="D49"/>
      <c r="E49"/>
      <c r="F49"/>
      <c r="G49"/>
      <c r="H49"/>
      <c r="I49"/>
      <c r="J49"/>
      <c r="V49"/>
      <c r="W49"/>
      <c r="X49"/>
      <c r="Y49"/>
      <c r="Z49"/>
      <c r="AA49"/>
      <c r="AB49"/>
      <c r="AC49"/>
    </row>
    <row r="50" spans="1:29" ht="14.25" x14ac:dyDescent="0.2">
      <c r="A50"/>
      <c r="B50"/>
      <c r="C50"/>
      <c r="D50"/>
      <c r="E50"/>
      <c r="F50"/>
      <c r="G50"/>
      <c r="H50"/>
      <c r="I50"/>
      <c r="J50"/>
      <c r="V50"/>
      <c r="W50"/>
      <c r="X50"/>
      <c r="Y50"/>
      <c r="Z50"/>
      <c r="AA50"/>
      <c r="AB50"/>
      <c r="AC50"/>
    </row>
    <row r="51" spans="1:29" ht="14.25" x14ac:dyDescent="0.2">
      <c r="A51"/>
      <c r="B51"/>
      <c r="C51"/>
      <c r="D51"/>
      <c r="E51"/>
      <c r="F51"/>
      <c r="G51"/>
      <c r="H51"/>
      <c r="I51"/>
      <c r="J51"/>
      <c r="V51"/>
      <c r="W51"/>
      <c r="X51"/>
      <c r="Y51"/>
      <c r="Z51"/>
      <c r="AA51"/>
      <c r="AB51"/>
      <c r="AC51"/>
    </row>
    <row r="52" spans="1:29" ht="14.25" x14ac:dyDescent="0.2">
      <c r="A52"/>
      <c r="B52"/>
      <c r="C52"/>
      <c r="D52"/>
      <c r="E52"/>
      <c r="F52"/>
      <c r="G52"/>
      <c r="H52"/>
      <c r="I52"/>
      <c r="J52"/>
      <c r="V52"/>
      <c r="W52"/>
      <c r="X52"/>
      <c r="Y52"/>
      <c r="Z52"/>
      <c r="AA52"/>
      <c r="AB52"/>
      <c r="AC52"/>
    </row>
    <row r="53" spans="1:29" ht="14.25" x14ac:dyDescent="0.2">
      <c r="A53"/>
      <c r="B53"/>
      <c r="C53"/>
      <c r="D53"/>
      <c r="E53"/>
      <c r="F53"/>
      <c r="G53"/>
      <c r="H53"/>
      <c r="I53"/>
      <c r="J53"/>
      <c r="V53"/>
      <c r="W53"/>
      <c r="X53"/>
      <c r="Y53"/>
      <c r="Z53"/>
      <c r="AA53"/>
      <c r="AB53"/>
      <c r="AC53"/>
    </row>
    <row r="54" spans="1:29" ht="14.25" x14ac:dyDescent="0.2">
      <c r="A54"/>
      <c r="B54"/>
      <c r="C54"/>
      <c r="D54"/>
      <c r="E54"/>
      <c r="F54"/>
      <c r="G54"/>
      <c r="H54"/>
      <c r="V54"/>
      <c r="W54"/>
      <c r="X54"/>
      <c r="Y54"/>
      <c r="Z54"/>
      <c r="AA54"/>
      <c r="AB54"/>
      <c r="AC54"/>
    </row>
    <row r="55" spans="1:29" ht="14.25" x14ac:dyDescent="0.2">
      <c r="A55"/>
      <c r="B55"/>
      <c r="C55"/>
      <c r="D55"/>
      <c r="E55"/>
      <c r="F55"/>
      <c r="G55"/>
      <c r="H55"/>
      <c r="V55"/>
      <c r="W55"/>
      <c r="X55"/>
      <c r="Y55"/>
      <c r="Z55"/>
      <c r="AA55"/>
      <c r="AB55"/>
      <c r="AC55"/>
    </row>
    <row r="56" spans="1:29" ht="14.25" x14ac:dyDescent="0.2">
      <c r="A56"/>
      <c r="B56"/>
      <c r="C56"/>
      <c r="D56"/>
      <c r="E56"/>
      <c r="F56"/>
      <c r="G56"/>
      <c r="H56"/>
      <c r="V56"/>
      <c r="W56"/>
      <c r="X56"/>
      <c r="Y56"/>
      <c r="Z56"/>
      <c r="AA56"/>
      <c r="AB56"/>
      <c r="AC56"/>
    </row>
    <row r="57" spans="1:29" ht="14.25" x14ac:dyDescent="0.2">
      <c r="A57"/>
      <c r="B57"/>
      <c r="C57"/>
      <c r="D57"/>
      <c r="E57"/>
      <c r="F57"/>
      <c r="G57"/>
      <c r="H57"/>
      <c r="V57"/>
      <c r="W57"/>
      <c r="X57"/>
      <c r="Y57"/>
      <c r="Z57"/>
      <c r="AA57"/>
      <c r="AB57"/>
      <c r="AC57"/>
    </row>
    <row r="58" spans="1:29" ht="14.25" x14ac:dyDescent="0.2">
      <c r="A58"/>
      <c r="B58"/>
      <c r="C58"/>
      <c r="D58"/>
      <c r="E58"/>
      <c r="F58"/>
      <c r="G58"/>
      <c r="H58"/>
      <c r="V58"/>
      <c r="W58"/>
      <c r="X58"/>
      <c r="Y58"/>
      <c r="Z58"/>
      <c r="AA58"/>
      <c r="AB58"/>
      <c r="AC58"/>
    </row>
    <row r="59" spans="1:29" ht="14.25" x14ac:dyDescent="0.2">
      <c r="A59"/>
      <c r="B59"/>
      <c r="C59"/>
      <c r="D59"/>
      <c r="E59"/>
      <c r="F59"/>
      <c r="G59"/>
      <c r="H59"/>
      <c r="V59"/>
      <c r="W59"/>
      <c r="X59"/>
      <c r="Y59"/>
      <c r="Z59"/>
      <c r="AA59"/>
      <c r="AB59"/>
      <c r="AC59"/>
    </row>
    <row r="60" spans="1:29" ht="14.25" x14ac:dyDescent="0.2">
      <c r="A60"/>
      <c r="B60"/>
      <c r="C60"/>
      <c r="D60"/>
      <c r="E60"/>
      <c r="F60"/>
      <c r="G60"/>
      <c r="H60"/>
      <c r="V60"/>
      <c r="W60"/>
      <c r="X60"/>
      <c r="Y60"/>
      <c r="Z60"/>
      <c r="AA60"/>
      <c r="AB60"/>
      <c r="AC60"/>
    </row>
    <row r="61" spans="1:29" ht="14.25" x14ac:dyDescent="0.2">
      <c r="A61"/>
      <c r="B61"/>
      <c r="C61"/>
      <c r="D61"/>
      <c r="E61"/>
      <c r="F61"/>
      <c r="G61"/>
      <c r="H61"/>
      <c r="V61"/>
      <c r="W61"/>
      <c r="X61"/>
      <c r="Y61"/>
      <c r="Z61"/>
      <c r="AA61"/>
      <c r="AB61"/>
      <c r="AC61"/>
    </row>
    <row r="62" spans="1:29" ht="14.25" x14ac:dyDescent="0.2">
      <c r="A62"/>
      <c r="B62"/>
      <c r="C62"/>
      <c r="D62"/>
      <c r="E62"/>
      <c r="F62"/>
      <c r="G62"/>
      <c r="H62"/>
      <c r="V62"/>
      <c r="W62"/>
      <c r="X62"/>
      <c r="Y62"/>
      <c r="Z62"/>
      <c r="AA62"/>
      <c r="AB62"/>
      <c r="AC62"/>
    </row>
    <row r="63" spans="1:29" ht="14.25" x14ac:dyDescent="0.2">
      <c r="A63"/>
      <c r="B63"/>
      <c r="C63"/>
      <c r="D63"/>
      <c r="E63"/>
      <c r="F63"/>
      <c r="G63"/>
      <c r="H63"/>
      <c r="V63"/>
      <c r="W63"/>
      <c r="X63"/>
      <c r="Y63"/>
      <c r="Z63"/>
      <c r="AA63"/>
      <c r="AB63"/>
      <c r="AC63"/>
    </row>
    <row r="64" spans="1:29" ht="14.25" x14ac:dyDescent="0.2">
      <c r="A64"/>
      <c r="B64"/>
      <c r="C64"/>
      <c r="D64"/>
      <c r="E64"/>
      <c r="F64"/>
      <c r="G64"/>
      <c r="H64"/>
      <c r="V64"/>
      <c r="W64"/>
      <c r="X64"/>
      <c r="Y64"/>
      <c r="Z64"/>
      <c r="AA64"/>
      <c r="AB64"/>
      <c r="AC64"/>
    </row>
    <row r="65" spans="1:29" ht="14.25" x14ac:dyDescent="0.2">
      <c r="A65"/>
      <c r="B65"/>
      <c r="C65"/>
      <c r="D65"/>
      <c r="E65"/>
      <c r="F65"/>
      <c r="G65"/>
      <c r="H65"/>
      <c r="V65"/>
      <c r="W65"/>
      <c r="X65"/>
      <c r="Y65"/>
      <c r="Z65"/>
      <c r="AA65"/>
      <c r="AB65"/>
      <c r="AC65"/>
    </row>
    <row r="66" spans="1:29" ht="14.25" x14ac:dyDescent="0.2">
      <c r="A66"/>
      <c r="B66"/>
      <c r="C66"/>
      <c r="D66"/>
      <c r="E66"/>
      <c r="F66"/>
      <c r="G66"/>
      <c r="H66"/>
      <c r="V66"/>
      <c r="W66"/>
      <c r="X66"/>
      <c r="Y66"/>
      <c r="Z66"/>
      <c r="AA66"/>
      <c r="AB66"/>
      <c r="AC66"/>
    </row>
    <row r="67" spans="1:29" ht="14.25" x14ac:dyDescent="0.2">
      <c r="A67"/>
      <c r="B67"/>
      <c r="C67"/>
      <c r="D67"/>
      <c r="E67"/>
      <c r="F67"/>
      <c r="G67"/>
      <c r="H67"/>
      <c r="V67"/>
      <c r="W67"/>
      <c r="X67"/>
      <c r="Y67"/>
      <c r="Z67"/>
      <c r="AA67"/>
      <c r="AB67"/>
      <c r="AC67"/>
    </row>
    <row r="68" spans="1:29" ht="14.25" x14ac:dyDescent="0.2">
      <c r="A68"/>
      <c r="B68"/>
      <c r="C68"/>
      <c r="D68"/>
      <c r="E68"/>
      <c r="F68"/>
      <c r="G68"/>
      <c r="H68"/>
      <c r="V68"/>
      <c r="W68"/>
      <c r="X68"/>
      <c r="Y68"/>
      <c r="Z68"/>
      <c r="AA68"/>
      <c r="AB68"/>
      <c r="AC68"/>
    </row>
    <row r="69" spans="1:29" ht="14.25" x14ac:dyDescent="0.2">
      <c r="A69"/>
      <c r="B69"/>
      <c r="C69"/>
      <c r="D69"/>
      <c r="E69"/>
      <c r="F69"/>
      <c r="G69"/>
      <c r="H69"/>
      <c r="V69"/>
      <c r="W69"/>
      <c r="X69"/>
      <c r="Y69"/>
      <c r="Z69"/>
      <c r="AA69"/>
      <c r="AB69"/>
      <c r="AC69"/>
    </row>
    <row r="70" spans="1:29" ht="14.25" x14ac:dyDescent="0.2">
      <c r="A70"/>
      <c r="B70"/>
      <c r="C70"/>
      <c r="D70"/>
      <c r="E70"/>
      <c r="F70"/>
      <c r="G70"/>
      <c r="H70"/>
      <c r="V70"/>
      <c r="W70"/>
      <c r="X70"/>
      <c r="Y70"/>
      <c r="Z70"/>
      <c r="AA70"/>
      <c r="AB70"/>
      <c r="AC70"/>
    </row>
    <row r="71" spans="1:29" ht="14.25" x14ac:dyDescent="0.2">
      <c r="A71"/>
      <c r="B71"/>
      <c r="C71"/>
      <c r="D71"/>
      <c r="E71"/>
      <c r="F71"/>
      <c r="G71"/>
      <c r="H71"/>
      <c r="V71"/>
      <c r="W71"/>
      <c r="X71"/>
      <c r="Y71"/>
      <c r="Z71"/>
      <c r="AA71"/>
      <c r="AB71"/>
      <c r="AC71"/>
    </row>
    <row r="72" spans="1:29" ht="14.25" x14ac:dyDescent="0.2">
      <c r="A72"/>
      <c r="B72"/>
      <c r="C72"/>
      <c r="D72"/>
      <c r="E72"/>
      <c r="F72"/>
      <c r="G72"/>
      <c r="H72"/>
      <c r="V72"/>
      <c r="W72"/>
      <c r="X72"/>
      <c r="Y72"/>
      <c r="Z72"/>
      <c r="AA72"/>
      <c r="AB72"/>
      <c r="AC72"/>
    </row>
    <row r="73" spans="1:29" ht="14.25" x14ac:dyDescent="0.2">
      <c r="A73"/>
      <c r="B73"/>
      <c r="C73"/>
      <c r="D73"/>
      <c r="E73"/>
      <c r="F73"/>
      <c r="G73"/>
      <c r="H73"/>
      <c r="V73"/>
      <c r="W73"/>
      <c r="X73"/>
      <c r="Y73"/>
      <c r="Z73"/>
      <c r="AA73"/>
      <c r="AB73"/>
      <c r="AC73"/>
    </row>
    <row r="74" spans="1:29" ht="14.25" x14ac:dyDescent="0.2">
      <c r="A74"/>
      <c r="B74"/>
      <c r="C74"/>
      <c r="D74"/>
      <c r="E74"/>
      <c r="F74"/>
      <c r="G74"/>
      <c r="H74"/>
      <c r="V74"/>
      <c r="W74"/>
      <c r="X74"/>
      <c r="Y74"/>
      <c r="Z74"/>
      <c r="AA74"/>
      <c r="AB74"/>
      <c r="AC74"/>
    </row>
    <row r="75" spans="1:29" ht="14.25" x14ac:dyDescent="0.2">
      <c r="A75"/>
      <c r="B75"/>
      <c r="C75"/>
      <c r="D75"/>
      <c r="E75"/>
      <c r="F75"/>
      <c r="G75"/>
      <c r="H75"/>
      <c r="V75"/>
      <c r="W75"/>
      <c r="X75"/>
      <c r="Y75"/>
      <c r="Z75"/>
      <c r="AA75"/>
      <c r="AB75"/>
      <c r="AC75"/>
    </row>
    <row r="76" spans="1:29" ht="14.25" x14ac:dyDescent="0.2">
      <c r="A76"/>
      <c r="B76"/>
      <c r="C76"/>
      <c r="D76"/>
      <c r="E76"/>
      <c r="F76"/>
      <c r="G76"/>
      <c r="H76"/>
      <c r="V76"/>
      <c r="W76"/>
      <c r="X76"/>
      <c r="Y76"/>
      <c r="Z76"/>
      <c r="AA76"/>
      <c r="AB76"/>
      <c r="AC76"/>
    </row>
    <row r="77" spans="1:29" ht="14.25" x14ac:dyDescent="0.2">
      <c r="A77"/>
      <c r="B77"/>
      <c r="C77"/>
      <c r="D77"/>
      <c r="E77"/>
      <c r="F77"/>
      <c r="G77"/>
      <c r="H77"/>
      <c r="V77"/>
      <c r="W77"/>
      <c r="X77"/>
      <c r="Y77"/>
      <c r="Z77"/>
      <c r="AA77"/>
      <c r="AB77"/>
      <c r="AC77"/>
    </row>
    <row r="78" spans="1:29" ht="14.25" x14ac:dyDescent="0.2">
      <c r="A78"/>
      <c r="B78"/>
      <c r="C78"/>
      <c r="D78"/>
      <c r="E78"/>
      <c r="F78"/>
      <c r="G78"/>
      <c r="H78"/>
      <c r="V78"/>
      <c r="W78"/>
      <c r="X78"/>
      <c r="Y78"/>
      <c r="Z78"/>
      <c r="AA78"/>
      <c r="AB78"/>
      <c r="AC78"/>
    </row>
    <row r="79" spans="1:29" ht="14.25" x14ac:dyDescent="0.2">
      <c r="A79"/>
      <c r="B79"/>
      <c r="C79"/>
      <c r="D79"/>
      <c r="E79"/>
      <c r="F79"/>
      <c r="G79"/>
      <c r="H79"/>
      <c r="V79"/>
      <c r="W79"/>
      <c r="X79"/>
      <c r="Y79"/>
      <c r="Z79"/>
      <c r="AA79"/>
      <c r="AB79"/>
      <c r="AC79"/>
    </row>
    <row r="80" spans="1:29" ht="14.25" x14ac:dyDescent="0.2">
      <c r="A80"/>
      <c r="B80"/>
      <c r="C80"/>
      <c r="D80"/>
      <c r="E80"/>
      <c r="F80"/>
      <c r="G80"/>
      <c r="H80"/>
      <c r="V80"/>
      <c r="W80"/>
      <c r="X80"/>
      <c r="Y80"/>
      <c r="Z80"/>
      <c r="AA80"/>
      <c r="AB80"/>
      <c r="AC80"/>
    </row>
    <row r="81" spans="2:29" x14ac:dyDescent="0.2">
      <c r="B81" s="6"/>
      <c r="E81" s="6"/>
      <c r="F81" s="6"/>
      <c r="G81" s="6"/>
      <c r="H81" s="6"/>
      <c r="W81" s="6"/>
      <c r="Z81" s="6"/>
      <c r="AA81" s="6"/>
      <c r="AB81" s="6"/>
      <c r="AC81" s="6"/>
    </row>
    <row r="82" spans="2:29" x14ac:dyDescent="0.2">
      <c r="B82" s="6"/>
      <c r="E82" s="6"/>
      <c r="F82" s="6"/>
      <c r="G82" s="6"/>
      <c r="H82" s="6"/>
      <c r="W82" s="6"/>
      <c r="Z82" s="6"/>
      <c r="AA82" s="6"/>
      <c r="AB82" s="6"/>
      <c r="AC82" s="6"/>
    </row>
    <row r="83" spans="2:29" x14ac:dyDescent="0.2">
      <c r="B83" s="6"/>
      <c r="E83" s="6"/>
      <c r="F83" s="6"/>
      <c r="G83" s="6"/>
      <c r="H83" s="6"/>
      <c r="W83" s="6"/>
      <c r="Z83" s="6"/>
      <c r="AA83" s="6"/>
      <c r="AB83" s="6"/>
      <c r="AC83" s="6"/>
    </row>
    <row r="84" spans="2:29" x14ac:dyDescent="0.2">
      <c r="B84" s="6"/>
      <c r="E84" s="6"/>
      <c r="F84" s="6"/>
      <c r="G84" s="6"/>
      <c r="H84" s="6"/>
      <c r="W84" s="6"/>
      <c r="Z84" s="6"/>
      <c r="AA84" s="6"/>
      <c r="AB84" s="6"/>
      <c r="AC84" s="6"/>
    </row>
    <row r="85" spans="2:29" x14ac:dyDescent="0.2">
      <c r="B85" s="6"/>
      <c r="W85" s="6"/>
    </row>
    <row r="86" spans="2:29" x14ac:dyDescent="0.2">
      <c r="B86" s="6"/>
      <c r="W86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H47"/>
  <sheetViews>
    <sheetView showGridLines="0" zoomScale="145" zoomScaleNormal="145" workbookViewId="0">
      <selection activeCell="X17" sqref="X17"/>
    </sheetView>
  </sheetViews>
  <sheetFormatPr defaultRowHeight="12.75" x14ac:dyDescent="0.2"/>
  <cols>
    <col min="1" max="1" width="24.875" style="13" bestFit="1" customWidth="1"/>
    <col min="2" max="2" width="12.375" style="9" bestFit="1" customWidth="1"/>
    <col min="3" max="3" width="10" style="13" bestFit="1" customWidth="1"/>
    <col min="4" max="4" width="2.75" style="6" customWidth="1"/>
    <col min="5" max="5" width="4.25" style="9" bestFit="1" customWidth="1"/>
    <col min="6" max="6" width="3.25" style="9" bestFit="1" customWidth="1"/>
    <col min="7" max="8" width="6" style="9" bestFit="1" customWidth="1"/>
    <col min="9" max="9" width="2.75" style="6" customWidth="1"/>
    <col min="10" max="10" width="10.5" style="9" bestFit="1" customWidth="1"/>
    <col min="11" max="11" width="1.75" style="9" bestFit="1" customWidth="1"/>
    <col min="12" max="12" width="7.87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6" style="6" bestFit="1" customWidth="1"/>
    <col min="17" max="17" width="4.125" style="6" bestFit="1" customWidth="1"/>
    <col min="18" max="18" width="6" style="6" bestFit="1" customWidth="1"/>
    <col min="19" max="19" width="2.75" style="6" customWidth="1"/>
    <col min="20" max="21" width="9" style="6"/>
    <col min="22" max="22" width="24.875" style="13" bestFit="1" customWidth="1"/>
    <col min="23" max="23" width="12.375" style="9" bestFit="1" customWidth="1"/>
    <col min="24" max="24" width="10" style="13" bestFit="1" customWidth="1"/>
    <col min="25" max="25" width="2.75" style="6" customWidth="1"/>
    <col min="26" max="26" width="4.25" style="9" bestFit="1" customWidth="1"/>
    <col min="27" max="27" width="3.25" style="9" bestFit="1" customWidth="1"/>
    <col min="28" max="29" width="6" style="9" bestFit="1" customWidth="1"/>
    <col min="30" max="30" width="2.75" style="6" customWidth="1"/>
    <col min="31" max="31" width="3.125" style="6" bestFit="1" customWidth="1"/>
    <col min="32" max="32" width="6" style="6" bestFit="1" customWidth="1"/>
    <col min="33" max="33" width="4.125" style="6" bestFit="1" customWidth="1"/>
    <col min="34" max="34" width="6" style="6" bestFit="1" customWidth="1"/>
    <col min="35" max="35" width="2.75" style="6" customWidth="1"/>
    <col min="36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RESUMO!D4</f>
        <v>1</v>
      </c>
      <c r="L1" s="47" t="s">
        <v>23</v>
      </c>
      <c r="M1" s="23">
        <f>RESUMO!E4</f>
        <v>1</v>
      </c>
      <c r="O1" s="24" t="s">
        <v>24</v>
      </c>
      <c r="P1" s="25">
        <f>SUM(H:H)</f>
        <v>8.6970799999999997</v>
      </c>
      <c r="Q1" s="26" t="s">
        <v>41</v>
      </c>
      <c r="R1" s="27">
        <f>P1/h_por_dia</f>
        <v>1.087135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10.316999999999997</v>
      </c>
      <c r="AG1" s="26" t="s">
        <v>41</v>
      </c>
      <c r="AH1" s="27">
        <f>AF1/h_por_dia</f>
        <v>1.2896249999999996</v>
      </c>
    </row>
    <row r="2" spans="1:34" x14ac:dyDescent="0.2">
      <c r="A2" s="1" t="s">
        <v>42</v>
      </c>
      <c r="B2" s="15"/>
      <c r="C2" s="2"/>
      <c r="E2" s="17"/>
      <c r="F2" s="17"/>
      <c r="G2" s="17"/>
      <c r="H2" s="17"/>
      <c r="V2" s="1" t="s">
        <v>42</v>
      </c>
      <c r="W2" s="15"/>
      <c r="X2" s="2"/>
      <c r="Z2" s="17"/>
      <c r="AA2" s="17"/>
      <c r="AB2" s="17"/>
      <c r="AC2" s="17"/>
    </row>
    <row r="3" spans="1:34" x14ac:dyDescent="0.2">
      <c r="A3" s="3" t="s">
        <v>22</v>
      </c>
      <c r="B3" s="11">
        <v>0.77</v>
      </c>
      <c r="C3" s="4">
        <v>10.69</v>
      </c>
      <c r="E3" s="18">
        <f>C3*B3</f>
        <v>8.2312999999999992</v>
      </c>
      <c r="F3" s="12">
        <f>$K$1</f>
        <v>1</v>
      </c>
      <c r="G3" s="18">
        <f>E3/F3</f>
        <v>8.2312999999999992</v>
      </c>
      <c r="H3" s="18">
        <f>LARGE(G3:G4,1)</f>
        <v>8.2312999999999992</v>
      </c>
      <c r="V3" s="3" t="s">
        <v>22</v>
      </c>
      <c r="W3" s="11">
        <v>0.77</v>
      </c>
      <c r="X3" s="4">
        <v>11.19</v>
      </c>
      <c r="Z3" s="18">
        <f>X3*W3</f>
        <v>8.616299999999999</v>
      </c>
      <c r="AA3" s="12">
        <f>$K$1</f>
        <v>1</v>
      </c>
      <c r="AB3" s="18">
        <f>Z3/AA3</f>
        <v>8.616299999999999</v>
      </c>
      <c r="AC3" s="18">
        <f>LARGE(AB3:AB4,1)</f>
        <v>8.616299999999999</v>
      </c>
    </row>
    <row r="4" spans="1:34" x14ac:dyDescent="0.2">
      <c r="A4" s="3" t="s">
        <v>23</v>
      </c>
      <c r="B4" s="11">
        <v>0.38500000000000001</v>
      </c>
      <c r="C4" s="4">
        <v>10.69</v>
      </c>
      <c r="E4" s="18">
        <f>C4*B4</f>
        <v>4.1156499999999996</v>
      </c>
      <c r="F4" s="12">
        <f>$M$1</f>
        <v>1</v>
      </c>
      <c r="G4" s="18">
        <f>E4/F4</f>
        <v>4.1156499999999996</v>
      </c>
      <c r="H4" s="18"/>
      <c r="V4" s="3" t="s">
        <v>23</v>
      </c>
      <c r="W4" s="11">
        <v>0.38500000000000001</v>
      </c>
      <c r="X4" s="4">
        <v>11.19</v>
      </c>
      <c r="Z4" s="18">
        <f>X4*W4</f>
        <v>4.3081499999999995</v>
      </c>
      <c r="AA4" s="12">
        <f>$M$1</f>
        <v>1</v>
      </c>
      <c r="AB4" s="18">
        <f>Z4/AA4</f>
        <v>4.3081499999999995</v>
      </c>
      <c r="AC4" s="18"/>
    </row>
    <row r="5" spans="1:34" x14ac:dyDescent="0.2">
      <c r="A5" s="1" t="s">
        <v>43</v>
      </c>
      <c r="B5" s="14"/>
      <c r="C5" s="2"/>
      <c r="E5" s="17"/>
      <c r="F5" s="17"/>
      <c r="G5" s="17"/>
      <c r="H5" s="17"/>
      <c r="V5" s="1" t="s">
        <v>43</v>
      </c>
      <c r="W5" s="14"/>
      <c r="X5" s="2"/>
      <c r="Z5" s="17"/>
      <c r="AA5" s="17"/>
      <c r="AB5" s="17"/>
      <c r="AC5" s="17"/>
    </row>
    <row r="6" spans="1:34" x14ac:dyDescent="0.2">
      <c r="A6" s="3" t="s">
        <v>22</v>
      </c>
      <c r="B6" s="11">
        <v>2.3199999999999998</v>
      </c>
      <c r="C6" s="4">
        <v>0</v>
      </c>
      <c r="E6" s="18">
        <f>C6*B6</f>
        <v>0</v>
      </c>
      <c r="F6" s="12">
        <f>$K$1</f>
        <v>1</v>
      </c>
      <c r="G6" s="18">
        <f>E6/F6</f>
        <v>0</v>
      </c>
      <c r="H6" s="18">
        <f>LARGE(G6:G7,1)</f>
        <v>0</v>
      </c>
      <c r="V6" s="3" t="s">
        <v>22</v>
      </c>
      <c r="W6" s="11">
        <v>2.3199999999999998</v>
      </c>
      <c r="X6" s="4">
        <v>7.0000000000000007E-2</v>
      </c>
      <c r="Z6" s="18">
        <f>X6*W6</f>
        <v>0.16240000000000002</v>
      </c>
      <c r="AA6" s="12">
        <f>$K$1</f>
        <v>1</v>
      </c>
      <c r="AB6" s="18">
        <f>Z6/AA6</f>
        <v>0.16240000000000002</v>
      </c>
      <c r="AC6" s="18">
        <f>LARGE(AB6:AB7,1)</f>
        <v>0.16240000000000002</v>
      </c>
    </row>
    <row r="7" spans="1:34" x14ac:dyDescent="0.2">
      <c r="A7" s="3" t="s">
        <v>23</v>
      </c>
      <c r="B7" s="11">
        <v>1.1599999999999999</v>
      </c>
      <c r="C7" s="4">
        <v>0</v>
      </c>
      <c r="E7" s="18">
        <f>C7*B7</f>
        <v>0</v>
      </c>
      <c r="F7" s="12">
        <f>$M$1</f>
        <v>1</v>
      </c>
      <c r="G7" s="18">
        <f>E7/F7</f>
        <v>0</v>
      </c>
      <c r="H7" s="18"/>
      <c r="V7" s="3" t="s">
        <v>23</v>
      </c>
      <c r="W7" s="11">
        <v>1.1599999999999999</v>
      </c>
      <c r="X7" s="4">
        <v>7.0000000000000007E-2</v>
      </c>
      <c r="Z7" s="18">
        <f>X7*W7</f>
        <v>8.1200000000000008E-2</v>
      </c>
      <c r="AA7" s="12">
        <f>$M$1</f>
        <v>1</v>
      </c>
      <c r="AB7" s="18">
        <f>Z7/AA7</f>
        <v>8.1200000000000008E-2</v>
      </c>
      <c r="AC7" s="18"/>
    </row>
    <row r="8" spans="1:34" x14ac:dyDescent="0.2">
      <c r="A8" s="1" t="s">
        <v>44</v>
      </c>
      <c r="B8" s="14"/>
      <c r="C8" s="2"/>
      <c r="E8" s="17"/>
      <c r="F8" s="17"/>
      <c r="G8" s="17"/>
      <c r="H8" s="17"/>
      <c r="V8" s="1" t="s">
        <v>44</v>
      </c>
      <c r="W8" s="14"/>
      <c r="X8" s="2"/>
      <c r="Z8" s="17"/>
      <c r="AA8" s="17"/>
      <c r="AB8" s="17"/>
      <c r="AC8" s="17"/>
    </row>
    <row r="9" spans="1:34" x14ac:dyDescent="0.2">
      <c r="A9" s="3" t="s">
        <v>22</v>
      </c>
      <c r="B9" s="11">
        <v>9.4E-2</v>
      </c>
      <c r="C9" s="4">
        <v>2.4</v>
      </c>
      <c r="E9" s="18">
        <f>C9*B9</f>
        <v>0.22559999999999999</v>
      </c>
      <c r="F9" s="12">
        <f>$K$1</f>
        <v>1</v>
      </c>
      <c r="G9" s="18">
        <f>E9/F9</f>
        <v>0.22559999999999999</v>
      </c>
      <c r="H9" s="18">
        <f>LARGE(G9:G10,1)</f>
        <v>0.25679999999999997</v>
      </c>
      <c r="V9" s="3" t="s">
        <v>22</v>
      </c>
      <c r="W9" s="11">
        <v>9.4E-2</v>
      </c>
      <c r="X9" s="16">
        <v>3.5</v>
      </c>
      <c r="Z9" s="18">
        <f>X9*W9</f>
        <v>0.32900000000000001</v>
      </c>
      <c r="AA9" s="12">
        <f>$K$1</f>
        <v>1</v>
      </c>
      <c r="AB9" s="18">
        <f>Z9/AA9</f>
        <v>0.32900000000000001</v>
      </c>
      <c r="AC9" s="18">
        <f>LARGE(AB9:AB10,1)</f>
        <v>0.3745</v>
      </c>
    </row>
    <row r="10" spans="1:34" x14ac:dyDescent="0.2">
      <c r="A10" s="3" t="s">
        <v>23</v>
      </c>
      <c r="B10" s="11">
        <v>0.107</v>
      </c>
      <c r="C10" s="4">
        <v>2.4</v>
      </c>
      <c r="E10" s="18">
        <f>C10*B10</f>
        <v>0.25679999999999997</v>
      </c>
      <c r="F10" s="12">
        <f>$M$1</f>
        <v>1</v>
      </c>
      <c r="G10" s="18">
        <f>E10/F10</f>
        <v>0.25679999999999997</v>
      </c>
      <c r="H10" s="18"/>
      <c r="V10" s="3" t="s">
        <v>23</v>
      </c>
      <c r="W10" s="11">
        <v>0.107</v>
      </c>
      <c r="X10" s="16">
        <v>3.5</v>
      </c>
      <c r="Z10" s="18">
        <f>X10*W10</f>
        <v>0.3745</v>
      </c>
      <c r="AA10" s="12">
        <f>$M$1</f>
        <v>1</v>
      </c>
      <c r="AB10" s="18">
        <f>Z10/AA10</f>
        <v>0.3745</v>
      </c>
      <c r="AC10" s="18"/>
    </row>
    <row r="11" spans="1:34" x14ac:dyDescent="0.2">
      <c r="A11" s="1" t="s">
        <v>45</v>
      </c>
      <c r="B11" s="15"/>
      <c r="C11" s="2"/>
      <c r="E11" s="17"/>
      <c r="F11" s="17"/>
      <c r="G11" s="17"/>
      <c r="H11" s="17"/>
      <c r="V11" s="1" t="s">
        <v>45</v>
      </c>
      <c r="W11" s="15"/>
      <c r="X11" s="2"/>
      <c r="Z11" s="17"/>
      <c r="AA11" s="17"/>
      <c r="AB11" s="17"/>
      <c r="AC11" s="17"/>
    </row>
    <row r="12" spans="1:34" x14ac:dyDescent="0.2">
      <c r="A12" s="3" t="s">
        <v>22</v>
      </c>
      <c r="B12" s="11">
        <v>5.8000000000000003E-2</v>
      </c>
      <c r="C12" s="4">
        <v>2.4300000000000002</v>
      </c>
      <c r="E12" s="18">
        <f>C12*B12</f>
        <v>0.14094000000000001</v>
      </c>
      <c r="F12" s="12">
        <f>$K$1</f>
        <v>1</v>
      </c>
      <c r="G12" s="18">
        <f>E12/F12</f>
        <v>0.14094000000000001</v>
      </c>
      <c r="H12" s="18">
        <f>LARGE(G12:G13,1)</f>
        <v>0.20898</v>
      </c>
      <c r="V12" s="3" t="s">
        <v>22</v>
      </c>
      <c r="W12" s="11">
        <v>5.8000000000000003E-2</v>
      </c>
      <c r="X12" s="16">
        <v>0</v>
      </c>
      <c r="Z12" s="18">
        <f>X12*W12</f>
        <v>0</v>
      </c>
      <c r="AA12" s="12">
        <f>$K$1</f>
        <v>1</v>
      </c>
      <c r="AB12" s="18">
        <f>Z12/AA12</f>
        <v>0</v>
      </c>
      <c r="AC12" s="18">
        <f>LARGE(AB12:AB13,1)</f>
        <v>0</v>
      </c>
    </row>
    <row r="13" spans="1:34" x14ac:dyDescent="0.2">
      <c r="A13" s="3" t="s">
        <v>23</v>
      </c>
      <c r="B13" s="11">
        <v>8.5999999999999993E-2</v>
      </c>
      <c r="C13" s="4">
        <v>2.4300000000000002</v>
      </c>
      <c r="E13" s="18">
        <f>C13*B13</f>
        <v>0.20898</v>
      </c>
      <c r="F13" s="12">
        <f>$M$1</f>
        <v>1</v>
      </c>
      <c r="G13" s="18">
        <f>E13/F13</f>
        <v>0.20898</v>
      </c>
      <c r="H13" s="18"/>
      <c r="V13" s="3" t="s">
        <v>23</v>
      </c>
      <c r="W13" s="11">
        <v>8.5999999999999993E-2</v>
      </c>
      <c r="X13" s="16">
        <v>0</v>
      </c>
      <c r="Z13" s="18">
        <f>X13*W13</f>
        <v>0</v>
      </c>
      <c r="AA13" s="12">
        <f>$M$1</f>
        <v>1</v>
      </c>
      <c r="AB13" s="18">
        <f>Z13/AA13</f>
        <v>0</v>
      </c>
      <c r="AC13" s="18"/>
    </row>
    <row r="14" spans="1:34" x14ac:dyDescent="0.2">
      <c r="A14" s="1" t="s">
        <v>46</v>
      </c>
      <c r="B14" s="15"/>
      <c r="C14" s="2"/>
      <c r="E14" s="17"/>
      <c r="F14" s="17"/>
      <c r="G14" s="17"/>
      <c r="H14" s="17"/>
      <c r="V14" s="1" t="s">
        <v>46</v>
      </c>
      <c r="W14" s="15"/>
      <c r="X14" s="2"/>
      <c r="Z14" s="17"/>
      <c r="AA14" s="17"/>
      <c r="AB14" s="17"/>
      <c r="AC14" s="17"/>
    </row>
    <row r="15" spans="1:34" x14ac:dyDescent="0.2">
      <c r="A15" s="3" t="s">
        <v>22</v>
      </c>
      <c r="B15" s="11">
        <v>0.253</v>
      </c>
      <c r="C15" s="4">
        <v>0</v>
      </c>
      <c r="E15" s="18">
        <f>C15*B15</f>
        <v>0</v>
      </c>
      <c r="F15" s="12">
        <f>$K$1</f>
        <v>1</v>
      </c>
      <c r="G15" s="18">
        <f>E15/F15</f>
        <v>0</v>
      </c>
      <c r="H15" s="18">
        <f>LARGE(G15:G16,1)</f>
        <v>0</v>
      </c>
      <c r="V15" s="3" t="s">
        <v>22</v>
      </c>
      <c r="W15" s="11">
        <v>0.253</v>
      </c>
      <c r="X15" s="16">
        <v>2.2999999999999998</v>
      </c>
      <c r="Z15" s="18">
        <f>X15*W15</f>
        <v>0.58189999999999997</v>
      </c>
      <c r="AA15" s="12">
        <f>$K$1</f>
        <v>1</v>
      </c>
      <c r="AB15" s="18">
        <f>Z15/AA15</f>
        <v>0.58189999999999997</v>
      </c>
      <c r="AC15" s="18">
        <f>LARGE(AB15:AB16,1)</f>
        <v>0.58189999999999997</v>
      </c>
    </row>
    <row r="16" spans="1:34" x14ac:dyDescent="0.2">
      <c r="A16" s="3" t="s">
        <v>23</v>
      </c>
      <c r="B16" s="11">
        <v>0.126</v>
      </c>
      <c r="C16" s="4">
        <v>0</v>
      </c>
      <c r="E16" s="18">
        <f>C16*B16</f>
        <v>0</v>
      </c>
      <c r="F16" s="12">
        <f>$M$1</f>
        <v>1</v>
      </c>
      <c r="G16" s="18">
        <f>E16/F16</f>
        <v>0</v>
      </c>
      <c r="H16" s="18"/>
      <c r="V16" s="3" t="s">
        <v>23</v>
      </c>
      <c r="W16" s="11">
        <v>0.126</v>
      </c>
      <c r="X16" s="16">
        <v>2.2999999999999998</v>
      </c>
      <c r="Z16" s="18">
        <f>X16*W16</f>
        <v>0.2898</v>
      </c>
      <c r="AA16" s="12">
        <f>$M$1</f>
        <v>1</v>
      </c>
      <c r="AB16" s="18">
        <f>Z16/AA16</f>
        <v>0.2898</v>
      </c>
      <c r="AC16" s="18"/>
    </row>
    <row r="17" spans="1:29" x14ac:dyDescent="0.2">
      <c r="A17" s="1" t="s">
        <v>47</v>
      </c>
      <c r="B17" s="15"/>
      <c r="C17" s="2"/>
      <c r="E17" s="17"/>
      <c r="F17" s="17"/>
      <c r="G17" s="17"/>
      <c r="H17" s="17"/>
      <c r="V17" s="1" t="s">
        <v>47</v>
      </c>
      <c r="W17" s="15"/>
      <c r="X17" s="2"/>
      <c r="Z17" s="17"/>
      <c r="AA17" s="17"/>
      <c r="AB17" s="17"/>
      <c r="AC17" s="17"/>
    </row>
    <row r="18" spans="1:29" x14ac:dyDescent="0.2">
      <c r="A18" s="3" t="s">
        <v>22</v>
      </c>
      <c r="B18" s="11">
        <v>0.253</v>
      </c>
      <c r="C18" s="4">
        <v>0</v>
      </c>
      <c r="E18" s="18">
        <f>C18*B18</f>
        <v>0</v>
      </c>
      <c r="F18" s="12">
        <f>$K$1</f>
        <v>1</v>
      </c>
      <c r="G18" s="18">
        <f>E18/F18</f>
        <v>0</v>
      </c>
      <c r="H18" s="18">
        <f>LARGE(G18:G19,1)</f>
        <v>0</v>
      </c>
      <c r="V18" s="3" t="s">
        <v>22</v>
      </c>
      <c r="W18" s="11">
        <v>0.253</v>
      </c>
      <c r="X18" s="16">
        <v>2.2999999999999998</v>
      </c>
      <c r="Z18" s="18">
        <f>X18*W18</f>
        <v>0.58189999999999997</v>
      </c>
      <c r="AA18" s="12">
        <f>$K$1</f>
        <v>1</v>
      </c>
      <c r="AB18" s="18">
        <f>Z18/AA18</f>
        <v>0.58189999999999997</v>
      </c>
      <c r="AC18" s="18">
        <f>LARGE(AB18:AB19,1)</f>
        <v>0.58189999999999997</v>
      </c>
    </row>
    <row r="19" spans="1:29" x14ac:dyDescent="0.2">
      <c r="A19" s="3" t="s">
        <v>23</v>
      </c>
      <c r="B19" s="11">
        <v>0.126</v>
      </c>
      <c r="C19" s="4">
        <v>0</v>
      </c>
      <c r="E19" s="18">
        <f>C19*B19</f>
        <v>0</v>
      </c>
      <c r="F19" s="12">
        <f>$M$1</f>
        <v>1</v>
      </c>
      <c r="G19" s="18">
        <f>E19/F19</f>
        <v>0</v>
      </c>
      <c r="H19" s="18"/>
      <c r="V19" s="3" t="s">
        <v>23</v>
      </c>
      <c r="W19" s="11">
        <v>0.126</v>
      </c>
      <c r="X19" s="16">
        <v>2.2999999999999998</v>
      </c>
      <c r="Z19" s="18">
        <f>X19*W19</f>
        <v>0.2898</v>
      </c>
      <c r="AA19" s="12">
        <f>$M$1</f>
        <v>1</v>
      </c>
      <c r="AB19" s="18">
        <f>Z19/AA19</f>
        <v>0.2898</v>
      </c>
      <c r="AC19" s="18"/>
    </row>
    <row r="20" spans="1:29" x14ac:dyDescent="0.2">
      <c r="A20" s="6"/>
      <c r="B20" s="6"/>
      <c r="C20" s="6"/>
      <c r="E20" s="6"/>
      <c r="F20" s="6"/>
      <c r="G20" s="6"/>
      <c r="H20" s="6"/>
      <c r="V20" s="6"/>
      <c r="W20" s="6"/>
      <c r="X20" s="6"/>
      <c r="Z20" s="6"/>
      <c r="AA20" s="6"/>
      <c r="AB20" s="6"/>
      <c r="AC20" s="6"/>
    </row>
    <row r="21" spans="1:29" x14ac:dyDescent="0.2">
      <c r="A21" s="6"/>
      <c r="B21" s="6"/>
      <c r="C21" s="6"/>
      <c r="E21" s="6"/>
      <c r="F21" s="6"/>
      <c r="G21" s="6"/>
      <c r="H21" s="6"/>
      <c r="V21" s="6"/>
      <c r="W21" s="6"/>
      <c r="X21" s="6"/>
      <c r="Z21" s="6"/>
      <c r="AA21" s="6"/>
      <c r="AB21" s="6"/>
      <c r="AC21" s="6"/>
    </row>
    <row r="22" spans="1:29" x14ac:dyDescent="0.2">
      <c r="A22" s="6"/>
      <c r="B22" s="6"/>
      <c r="C22" s="6"/>
      <c r="E22" s="6"/>
      <c r="F22" s="6"/>
      <c r="G22" s="6"/>
      <c r="H22" s="6"/>
      <c r="V22" s="6"/>
      <c r="W22" s="6"/>
      <c r="X22" s="6"/>
      <c r="Z22" s="6"/>
      <c r="AA22" s="6"/>
      <c r="AB22" s="6"/>
      <c r="AC22" s="6"/>
    </row>
    <row r="23" spans="1:29" x14ac:dyDescent="0.2">
      <c r="A23" s="6"/>
      <c r="B23" s="6"/>
      <c r="C23" s="6"/>
      <c r="E23" s="6"/>
      <c r="F23" s="6"/>
      <c r="G23" s="6"/>
      <c r="H23" s="6"/>
      <c r="V23" s="6"/>
      <c r="W23" s="6"/>
      <c r="X23" s="6"/>
      <c r="Z23" s="6"/>
      <c r="AA23" s="6"/>
      <c r="AB23" s="6"/>
      <c r="AC23" s="6"/>
    </row>
    <row r="24" spans="1:29" x14ac:dyDescent="0.2">
      <c r="A24" s="6"/>
      <c r="B24" s="6"/>
      <c r="C24" s="6"/>
      <c r="E24" s="6"/>
      <c r="F24" s="6"/>
      <c r="G24" s="6"/>
      <c r="H24" s="6"/>
      <c r="V24" s="6"/>
      <c r="W24" s="6"/>
      <c r="X24" s="6"/>
      <c r="Z24" s="6"/>
      <c r="AA24" s="6"/>
      <c r="AB24" s="6"/>
      <c r="AC24" s="6"/>
    </row>
    <row r="25" spans="1:29" x14ac:dyDescent="0.2">
      <c r="A25" s="6"/>
      <c r="B25" s="6"/>
      <c r="C25" s="6"/>
      <c r="E25" s="6"/>
      <c r="F25" s="6"/>
      <c r="G25" s="6"/>
      <c r="H25" s="6"/>
      <c r="V25" s="6"/>
      <c r="W25" s="6"/>
      <c r="X25" s="6"/>
      <c r="Z25" s="6"/>
      <c r="AA25" s="6"/>
      <c r="AB25" s="6"/>
      <c r="AC25" s="6"/>
    </row>
    <row r="26" spans="1:29" x14ac:dyDescent="0.2">
      <c r="A26" s="6"/>
      <c r="B26" s="6"/>
      <c r="C26" s="6"/>
      <c r="E26" s="6"/>
      <c r="F26" s="6"/>
      <c r="G26" s="6"/>
      <c r="H26" s="6"/>
      <c r="V26" s="6"/>
      <c r="W26" s="6"/>
      <c r="X26" s="6"/>
      <c r="Z26" s="6"/>
      <c r="AA26" s="6"/>
      <c r="AB26" s="6"/>
      <c r="AC26" s="6"/>
    </row>
    <row r="27" spans="1:29" x14ac:dyDescent="0.2">
      <c r="A27" s="6"/>
      <c r="B27" s="6"/>
      <c r="C27" s="6"/>
      <c r="E27" s="6"/>
      <c r="F27" s="6"/>
      <c r="G27" s="6"/>
      <c r="H27" s="6"/>
      <c r="V27" s="6"/>
      <c r="W27" s="6"/>
      <c r="X27" s="6"/>
      <c r="Z27" s="6"/>
      <c r="AA27" s="6"/>
      <c r="AB27" s="6"/>
      <c r="AC27" s="6"/>
    </row>
    <row r="28" spans="1:29" x14ac:dyDescent="0.2">
      <c r="A28" s="6"/>
      <c r="B28" s="6"/>
      <c r="C28" s="6"/>
      <c r="E28" s="6"/>
      <c r="F28" s="6"/>
      <c r="G28" s="6"/>
      <c r="H28" s="6"/>
      <c r="V28" s="6"/>
      <c r="W28" s="6"/>
      <c r="X28" s="6"/>
      <c r="Z28" s="6"/>
      <c r="AA28" s="6"/>
      <c r="AB28" s="6"/>
      <c r="AC28" s="6"/>
    </row>
    <row r="29" spans="1:29" x14ac:dyDescent="0.2">
      <c r="A29" s="6"/>
      <c r="B29" s="6"/>
      <c r="C29" s="6"/>
      <c r="E29" s="6"/>
      <c r="F29" s="6"/>
      <c r="G29" s="6"/>
      <c r="H29" s="6"/>
      <c r="V29" s="6"/>
      <c r="W29" s="6"/>
      <c r="X29" s="6"/>
      <c r="Z29" s="6"/>
      <c r="AA29" s="6"/>
      <c r="AB29" s="6"/>
      <c r="AC29" s="6"/>
    </row>
    <row r="30" spans="1:29" x14ac:dyDescent="0.2">
      <c r="A30" s="6"/>
      <c r="B30" s="6"/>
      <c r="C30" s="6"/>
      <c r="E30" s="6"/>
      <c r="F30" s="6"/>
      <c r="G30" s="6"/>
      <c r="H30" s="6"/>
      <c r="V30" s="6"/>
      <c r="W30" s="6"/>
      <c r="X30" s="6"/>
      <c r="Z30" s="6"/>
      <c r="AA30" s="6"/>
      <c r="AB30" s="6"/>
      <c r="AC30" s="6"/>
    </row>
    <row r="31" spans="1:29" x14ac:dyDescent="0.2">
      <c r="A31" s="6"/>
      <c r="B31" s="6"/>
      <c r="C31" s="6"/>
      <c r="E31" s="6"/>
      <c r="F31" s="6"/>
      <c r="G31" s="6"/>
      <c r="H31" s="6"/>
      <c r="V31" s="6"/>
      <c r="W31" s="6"/>
      <c r="X31" s="6"/>
      <c r="Z31" s="6"/>
      <c r="AA31" s="6"/>
      <c r="AB31" s="6"/>
      <c r="AC31" s="6"/>
    </row>
    <row r="32" spans="1:29" x14ac:dyDescent="0.2">
      <c r="A32" s="6"/>
      <c r="B32" s="6"/>
      <c r="C32" s="6"/>
      <c r="E32" s="6"/>
      <c r="F32" s="6"/>
      <c r="G32" s="6"/>
      <c r="H32" s="6"/>
      <c r="V32" s="6"/>
      <c r="W32" s="6"/>
      <c r="X32" s="6"/>
      <c r="Z32" s="6"/>
      <c r="AA32" s="6"/>
      <c r="AB32" s="6"/>
      <c r="AC32" s="6"/>
    </row>
    <row r="33" spans="1:29" x14ac:dyDescent="0.2">
      <c r="A33" s="6"/>
      <c r="B33" s="6"/>
      <c r="C33" s="6"/>
      <c r="E33" s="6"/>
      <c r="F33" s="6"/>
      <c r="G33" s="6"/>
      <c r="H33" s="6"/>
      <c r="V33" s="6"/>
      <c r="W33" s="6"/>
      <c r="X33" s="6"/>
      <c r="Z33" s="6"/>
      <c r="AA33" s="6"/>
      <c r="AB33" s="6"/>
      <c r="AC33" s="6"/>
    </row>
    <row r="34" spans="1:29" x14ac:dyDescent="0.2">
      <c r="A34" s="6"/>
      <c r="B34" s="6"/>
      <c r="C34" s="6"/>
      <c r="E34" s="6"/>
      <c r="F34" s="6"/>
      <c r="G34" s="6"/>
      <c r="H34" s="6"/>
      <c r="V34" s="6"/>
      <c r="W34" s="6"/>
      <c r="X34" s="6"/>
      <c r="Z34" s="6"/>
      <c r="AA34" s="6"/>
      <c r="AB34" s="6"/>
      <c r="AC34" s="6"/>
    </row>
    <row r="35" spans="1:29" x14ac:dyDescent="0.2">
      <c r="A35" s="6"/>
      <c r="B35" s="6"/>
      <c r="C35" s="6"/>
      <c r="E35" s="6"/>
      <c r="F35" s="6"/>
      <c r="G35" s="6"/>
      <c r="H35" s="6"/>
      <c r="V35" s="6"/>
      <c r="W35" s="6"/>
      <c r="X35" s="6"/>
      <c r="Z35" s="6"/>
      <c r="AA35" s="6"/>
      <c r="AB35" s="6"/>
      <c r="AC35" s="6"/>
    </row>
    <row r="36" spans="1:29" x14ac:dyDescent="0.2">
      <c r="A36" s="6"/>
      <c r="B36" s="6"/>
      <c r="C36" s="6"/>
      <c r="E36" s="6"/>
      <c r="F36" s="6"/>
      <c r="G36" s="6"/>
      <c r="H36" s="6"/>
      <c r="V36" s="6"/>
      <c r="W36" s="6"/>
      <c r="X36" s="6"/>
      <c r="Z36" s="6"/>
      <c r="AA36" s="6"/>
      <c r="AB36" s="6"/>
      <c r="AC36" s="6"/>
    </row>
    <row r="37" spans="1:29" x14ac:dyDescent="0.2">
      <c r="A37" s="6"/>
      <c r="B37" s="6"/>
      <c r="C37" s="6"/>
      <c r="E37" s="6"/>
      <c r="F37" s="6"/>
      <c r="G37" s="6"/>
      <c r="H37" s="6"/>
      <c r="V37" s="6"/>
      <c r="W37" s="6"/>
      <c r="X37" s="6"/>
      <c r="Z37" s="6"/>
      <c r="AA37" s="6"/>
      <c r="AB37" s="6"/>
      <c r="AC37" s="6"/>
    </row>
    <row r="38" spans="1:29" x14ac:dyDescent="0.2">
      <c r="A38" s="6"/>
      <c r="B38" s="6"/>
      <c r="C38" s="6"/>
      <c r="E38" s="6"/>
      <c r="F38" s="6"/>
      <c r="G38" s="6"/>
      <c r="H38" s="6"/>
      <c r="V38" s="6"/>
      <c r="W38" s="6"/>
      <c r="X38" s="6"/>
      <c r="Z38" s="6"/>
      <c r="AA38" s="6"/>
      <c r="AB38" s="6"/>
      <c r="AC38" s="6"/>
    </row>
    <row r="39" spans="1:29" x14ac:dyDescent="0.2">
      <c r="A39" s="6"/>
      <c r="B39" s="6"/>
      <c r="C39" s="6"/>
      <c r="E39" s="6"/>
      <c r="F39" s="6"/>
      <c r="G39" s="6"/>
      <c r="H39" s="6"/>
      <c r="V39" s="6"/>
      <c r="W39" s="6"/>
      <c r="X39" s="6"/>
      <c r="Z39" s="6"/>
      <c r="AA39" s="6"/>
      <c r="AB39" s="6"/>
      <c r="AC39" s="6"/>
    </row>
    <row r="40" spans="1:29" x14ac:dyDescent="0.2">
      <c r="A40" s="6"/>
      <c r="B40" s="6"/>
      <c r="C40" s="6"/>
      <c r="E40" s="6"/>
      <c r="F40" s="6"/>
      <c r="G40" s="6"/>
      <c r="H40" s="6"/>
      <c r="V40" s="6"/>
      <c r="W40" s="6"/>
      <c r="X40" s="6"/>
      <c r="Z40" s="6"/>
      <c r="AA40" s="6"/>
      <c r="AB40" s="6"/>
      <c r="AC40" s="6"/>
    </row>
    <row r="41" spans="1:29" x14ac:dyDescent="0.2">
      <c r="A41" s="6"/>
      <c r="B41" s="6"/>
      <c r="C41" s="6"/>
      <c r="E41" s="6"/>
      <c r="F41" s="6"/>
      <c r="G41" s="6"/>
      <c r="H41" s="6"/>
      <c r="V41" s="6"/>
      <c r="W41" s="6"/>
      <c r="X41" s="6"/>
      <c r="Z41" s="6"/>
      <c r="AA41" s="6"/>
      <c r="AB41" s="6"/>
      <c r="AC41" s="6"/>
    </row>
    <row r="42" spans="1:29" x14ac:dyDescent="0.2">
      <c r="A42" s="6"/>
      <c r="B42" s="6"/>
      <c r="C42" s="6"/>
      <c r="E42" s="6"/>
      <c r="F42" s="6"/>
      <c r="G42" s="6"/>
      <c r="H42" s="6"/>
      <c r="V42" s="6"/>
      <c r="W42" s="6"/>
      <c r="X42" s="6"/>
      <c r="Z42" s="6"/>
      <c r="AA42" s="6"/>
      <c r="AB42" s="6"/>
      <c r="AC42" s="6"/>
    </row>
    <row r="43" spans="1:29" x14ac:dyDescent="0.2">
      <c r="A43" s="6"/>
      <c r="B43" s="6"/>
      <c r="C43" s="6"/>
      <c r="E43" s="6"/>
      <c r="F43" s="6"/>
      <c r="G43" s="6"/>
      <c r="H43" s="6"/>
      <c r="V43" s="6"/>
      <c r="W43" s="6"/>
      <c r="X43" s="6"/>
      <c r="Z43" s="6"/>
      <c r="AA43" s="6"/>
      <c r="AB43" s="6"/>
      <c r="AC43" s="6"/>
    </row>
    <row r="44" spans="1:29" x14ac:dyDescent="0.2">
      <c r="A44" s="6"/>
      <c r="B44" s="6"/>
      <c r="C44" s="6"/>
      <c r="E44" s="6"/>
      <c r="F44" s="6"/>
      <c r="G44" s="6"/>
      <c r="H44" s="6"/>
      <c r="V44" s="6"/>
      <c r="W44" s="6"/>
      <c r="X44" s="6"/>
      <c r="Z44" s="6"/>
      <c r="AA44" s="6"/>
      <c r="AB44" s="6"/>
      <c r="AC44" s="6"/>
    </row>
    <row r="45" spans="1:29" x14ac:dyDescent="0.2">
      <c r="A45" s="6"/>
      <c r="B45" s="6"/>
      <c r="C45" s="6"/>
      <c r="E45" s="6"/>
      <c r="F45" s="6"/>
      <c r="G45" s="6"/>
      <c r="H45" s="6"/>
      <c r="V45" s="6"/>
      <c r="W45" s="6"/>
      <c r="X45" s="6"/>
      <c r="Z45" s="6"/>
      <c r="AA45" s="6"/>
      <c r="AB45" s="6"/>
      <c r="AC45" s="6"/>
    </row>
    <row r="46" spans="1:29" x14ac:dyDescent="0.2">
      <c r="A46" s="6"/>
      <c r="B46" s="6"/>
      <c r="C46" s="6"/>
      <c r="E46" s="6"/>
      <c r="F46" s="6"/>
      <c r="G46" s="6"/>
      <c r="H46" s="6"/>
      <c r="V46" s="6"/>
      <c r="W46" s="6"/>
      <c r="X46" s="6"/>
      <c r="Z46" s="6"/>
      <c r="AA46" s="6"/>
      <c r="AB46" s="6"/>
      <c r="AC46" s="6"/>
    </row>
    <row r="47" spans="1:29" x14ac:dyDescent="0.2">
      <c r="A47" s="6"/>
      <c r="B47" s="6"/>
      <c r="C47" s="6"/>
      <c r="E47" s="6"/>
      <c r="F47" s="6"/>
      <c r="G47" s="6"/>
      <c r="H47" s="6"/>
      <c r="V47" s="6"/>
      <c r="W47" s="6"/>
      <c r="X47" s="6"/>
      <c r="Z47" s="6"/>
      <c r="AA47" s="6"/>
      <c r="AB47" s="6"/>
      <c r="AC47" s="6"/>
    </row>
  </sheetData>
  <pageMargins left="0.511811024" right="0.511811024" top="0.78740157499999996" bottom="0.78740157499999996" header="0.31496062000000002" footer="0.31496062000000002"/>
  <pageSetup paperSize="9" scale="58" orientation="portrait" r:id="rId1"/>
  <colBreaks count="1" manualBreakCount="1">
    <brk id="19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H47"/>
  <sheetViews>
    <sheetView showGridLines="0" workbookViewId="0">
      <pane xSplit="7" ySplit="1" topLeftCell="H2" activePane="bottomRight" state="frozen"/>
      <selection activeCell="A2" sqref="A2"/>
      <selection pane="topRight" activeCell="A2" sqref="A2"/>
      <selection pane="bottomLeft" activeCell="A2" sqref="A2"/>
      <selection pane="bottomRight" activeCell="X41" sqref="X41"/>
    </sheetView>
  </sheetViews>
  <sheetFormatPr defaultRowHeight="12.75" x14ac:dyDescent="0.2"/>
  <cols>
    <col min="1" max="1" width="37.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4.75" style="9" bestFit="1" customWidth="1"/>
    <col min="6" max="6" width="3.25" style="9" bestFit="1" customWidth="1"/>
    <col min="7" max="8" width="5.8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1" width="9" style="6"/>
    <col min="22" max="22" width="37.7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4.75" style="9" bestFit="1" customWidth="1"/>
    <col min="27" max="27" width="3.25" style="9" bestFit="1" customWidth="1"/>
    <col min="28" max="29" width="5.875" style="9" bestFit="1" customWidth="1"/>
    <col min="30" max="30" width="2.75" style="6" customWidth="1"/>
    <col min="31" max="31" width="3.125" style="6" bestFit="1" customWidth="1"/>
    <col min="32" max="32" width="5.875" style="6" bestFit="1" customWidth="1"/>
    <col min="33" max="33" width="4.125" style="6" bestFit="1" customWidth="1"/>
    <col min="34" max="34" width="5.875" style="6" bestFit="1" customWidth="1"/>
    <col min="35" max="35" width="2.75" style="6" customWidth="1"/>
    <col min="36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RESUMO!D5</f>
        <v>4</v>
      </c>
      <c r="L1" s="47" t="s">
        <v>23</v>
      </c>
      <c r="M1" s="23">
        <f>RESUMO!E5</f>
        <v>4</v>
      </c>
      <c r="O1" s="24" t="s">
        <v>24</v>
      </c>
      <c r="P1" s="25">
        <f>SUM(H:H)</f>
        <v>48.01097</v>
      </c>
      <c r="Q1" s="26" t="s">
        <v>41</v>
      </c>
      <c r="R1" s="27">
        <f>P1/h_por_dia</f>
        <v>6.00137125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16.589220000000001</v>
      </c>
      <c r="AG1" s="26" t="s">
        <v>41</v>
      </c>
      <c r="AH1" s="27">
        <f>AF1/h_por_dia</f>
        <v>2.0736525000000001</v>
      </c>
    </row>
    <row r="2" spans="1:34" x14ac:dyDescent="0.2">
      <c r="A2" s="1" t="s">
        <v>48</v>
      </c>
      <c r="B2" s="14"/>
      <c r="C2" s="2"/>
      <c r="E2" s="17"/>
      <c r="F2" s="17"/>
      <c r="G2" s="17"/>
      <c r="H2" s="17"/>
      <c r="V2" s="1" t="s">
        <v>48</v>
      </c>
      <c r="W2" s="14"/>
      <c r="X2" s="2"/>
      <c r="Z2" s="17"/>
      <c r="AA2" s="17"/>
      <c r="AB2" s="17"/>
      <c r="AC2" s="17"/>
    </row>
    <row r="3" spans="1:34" x14ac:dyDescent="0.2">
      <c r="A3" s="3" t="s">
        <v>22</v>
      </c>
      <c r="B3" s="11">
        <v>7.1000000000000004E-3</v>
      </c>
      <c r="C3" s="4">
        <v>103.67</v>
      </c>
      <c r="E3" s="18">
        <f>C3*B3</f>
        <v>0.73605700000000007</v>
      </c>
      <c r="F3" s="12">
        <f>$K$1</f>
        <v>4</v>
      </c>
      <c r="G3" s="18">
        <f>E3/F3</f>
        <v>0.18401425000000002</v>
      </c>
      <c r="H3" s="18">
        <f>LARGE(G3:G4,1)</f>
        <v>0.36284500000000003</v>
      </c>
      <c r="V3" s="3" t="s">
        <v>22</v>
      </c>
      <c r="W3" s="11">
        <v>7.1000000000000004E-3</v>
      </c>
      <c r="X3" s="4">
        <v>41.82</v>
      </c>
      <c r="Z3" s="18">
        <f>X3*W3</f>
        <v>0.29692200000000002</v>
      </c>
      <c r="AA3" s="12">
        <f>$K$1</f>
        <v>4</v>
      </c>
      <c r="AB3" s="18">
        <f>Z3/AA3</f>
        <v>7.4230500000000005E-2</v>
      </c>
      <c r="AC3" s="18">
        <f>LARGE(AB3:AB4,1)</f>
        <v>0.14637</v>
      </c>
    </row>
    <row r="4" spans="1:34" x14ac:dyDescent="0.2">
      <c r="A4" s="3" t="s">
        <v>23</v>
      </c>
      <c r="B4" s="11">
        <v>1.4E-2</v>
      </c>
      <c r="C4" s="4">
        <v>103.67</v>
      </c>
      <c r="E4" s="18">
        <f>C4*B4</f>
        <v>1.4513800000000001</v>
      </c>
      <c r="F4" s="12">
        <f>$M$1</f>
        <v>4</v>
      </c>
      <c r="G4" s="18">
        <f>E4/F4</f>
        <v>0.36284500000000003</v>
      </c>
      <c r="H4" s="18"/>
      <c r="V4" s="3" t="s">
        <v>23</v>
      </c>
      <c r="W4" s="11">
        <v>1.4E-2</v>
      </c>
      <c r="X4" s="4">
        <v>41.82</v>
      </c>
      <c r="Z4" s="18">
        <f>X4*W4</f>
        <v>0.58548</v>
      </c>
      <c r="AA4" s="12">
        <f>$M$1</f>
        <v>4</v>
      </c>
      <c r="AB4" s="18">
        <f>Z4/AA4</f>
        <v>0.14637</v>
      </c>
      <c r="AC4" s="18"/>
    </row>
    <row r="5" spans="1:34" x14ac:dyDescent="0.2">
      <c r="A5" s="1" t="s">
        <v>54</v>
      </c>
      <c r="B5" s="15"/>
      <c r="C5" s="2"/>
      <c r="E5" s="17"/>
      <c r="F5" s="17"/>
      <c r="G5" s="17"/>
      <c r="H5" s="17"/>
      <c r="V5" s="1" t="s">
        <v>54</v>
      </c>
      <c r="W5" s="15"/>
      <c r="X5" s="2"/>
      <c r="Z5" s="17"/>
      <c r="AA5" s="17"/>
      <c r="AB5" s="17"/>
      <c r="AC5" s="17"/>
    </row>
    <row r="6" spans="1:34" x14ac:dyDescent="0.2">
      <c r="A6" s="3" t="s">
        <v>22</v>
      </c>
      <c r="B6" s="11">
        <v>0.44900000000000001</v>
      </c>
      <c r="C6" s="4">
        <v>103.67</v>
      </c>
      <c r="E6" s="18">
        <f>C6*B6</f>
        <v>46.547830000000005</v>
      </c>
      <c r="F6" s="12">
        <f>$K$1</f>
        <v>4</v>
      </c>
      <c r="G6" s="18">
        <f>E6/F6</f>
        <v>11.636957500000001</v>
      </c>
      <c r="H6" s="18">
        <f>LARGE(G6:G7,1)</f>
        <v>11.636957500000001</v>
      </c>
      <c r="V6" s="3" t="s">
        <v>22</v>
      </c>
      <c r="W6" s="11">
        <v>0.44900000000000001</v>
      </c>
      <c r="X6" s="4">
        <v>46.01</v>
      </c>
      <c r="Z6" s="18">
        <f>X6*W6</f>
        <v>20.65849</v>
      </c>
      <c r="AA6" s="12">
        <f>$K$1</f>
        <v>4</v>
      </c>
      <c r="AB6" s="18">
        <f>Z6/AA6</f>
        <v>5.1646225000000001</v>
      </c>
      <c r="AC6" s="18">
        <f>LARGE(AB6:AB7,1)</f>
        <v>5.1646225000000001</v>
      </c>
    </row>
    <row r="7" spans="1:34" x14ac:dyDescent="0.2">
      <c r="A7" s="3" t="s">
        <v>23</v>
      </c>
      <c r="B7" s="11">
        <v>7.0000000000000007E-2</v>
      </c>
      <c r="C7" s="4">
        <v>103.67</v>
      </c>
      <c r="E7" s="18">
        <f>C7*B7</f>
        <v>7.2569000000000008</v>
      </c>
      <c r="F7" s="12">
        <f>$M$1</f>
        <v>4</v>
      </c>
      <c r="G7" s="18">
        <f>E7/F7</f>
        <v>1.8142250000000002</v>
      </c>
      <c r="H7" s="18"/>
      <c r="V7" s="3" t="s">
        <v>23</v>
      </c>
      <c r="W7" s="11">
        <v>7.0000000000000007E-2</v>
      </c>
      <c r="X7" s="4">
        <v>46.01</v>
      </c>
      <c r="Z7" s="18">
        <f>X7*W7</f>
        <v>3.2207000000000003</v>
      </c>
      <c r="AA7" s="12">
        <f>$M$1</f>
        <v>4</v>
      </c>
      <c r="AB7" s="18">
        <f>Z7/AA7</f>
        <v>0.80517500000000009</v>
      </c>
      <c r="AC7" s="18"/>
    </row>
    <row r="8" spans="1:34" x14ac:dyDescent="0.2">
      <c r="A8" s="1" t="s">
        <v>64</v>
      </c>
      <c r="B8" s="15"/>
      <c r="C8" s="2"/>
      <c r="E8" s="17">
        <f>C8*B8</f>
        <v>0</v>
      </c>
      <c r="F8" s="17"/>
      <c r="G8" s="17"/>
      <c r="H8" s="17"/>
      <c r="V8" s="1" t="s">
        <v>64</v>
      </c>
      <c r="W8" s="15"/>
      <c r="X8" s="2"/>
      <c r="Z8" s="17">
        <f>X8*W8</f>
        <v>0</v>
      </c>
      <c r="AA8" s="17"/>
      <c r="AB8" s="17"/>
      <c r="AC8" s="17"/>
    </row>
    <row r="9" spans="1:34" x14ac:dyDescent="0.2">
      <c r="A9" s="3" t="s">
        <v>22</v>
      </c>
      <c r="B9" s="11">
        <v>0.38</v>
      </c>
      <c r="C9" s="4">
        <v>170.56</v>
      </c>
      <c r="E9" s="18">
        <f>C9*B9</f>
        <v>64.812799999999996</v>
      </c>
      <c r="F9" s="12">
        <f>$K$1</f>
        <v>4</v>
      </c>
      <c r="G9" s="18">
        <f>E9/F9</f>
        <v>16.203199999999999</v>
      </c>
      <c r="H9" s="18">
        <f>LARGE(G9:G10,1)</f>
        <v>16.203199999999999</v>
      </c>
      <c r="V9" s="3" t="s">
        <v>22</v>
      </c>
      <c r="W9" s="11">
        <v>0.38</v>
      </c>
      <c r="X9" s="4">
        <v>38.049999999999997</v>
      </c>
      <c r="Z9" s="18">
        <f>X9*W9</f>
        <v>14.459</v>
      </c>
      <c r="AA9" s="12">
        <f>$K$1</f>
        <v>4</v>
      </c>
      <c r="AB9" s="18">
        <f>Z9/AA9</f>
        <v>3.6147499999999999</v>
      </c>
      <c r="AC9" s="18">
        <f>LARGE(AB9:AB10,1)</f>
        <v>3.6147499999999999</v>
      </c>
    </row>
    <row r="10" spans="1:34" x14ac:dyDescent="0.2">
      <c r="A10" s="3" t="s">
        <v>23</v>
      </c>
      <c r="B10" s="11">
        <v>0.38</v>
      </c>
      <c r="C10" s="4">
        <v>170.56</v>
      </c>
      <c r="E10" s="18">
        <f>C10*B10</f>
        <v>64.812799999999996</v>
      </c>
      <c r="F10" s="12">
        <f>$M$1</f>
        <v>4</v>
      </c>
      <c r="G10" s="18">
        <f>E10/F10</f>
        <v>16.203199999999999</v>
      </c>
      <c r="H10" s="18"/>
      <c r="V10" s="3" t="s">
        <v>23</v>
      </c>
      <c r="W10" s="11">
        <v>0.38</v>
      </c>
      <c r="X10" s="4">
        <v>38.049999999999997</v>
      </c>
      <c r="Z10" s="18">
        <f>X10*W10</f>
        <v>14.459</v>
      </c>
      <c r="AA10" s="12">
        <f>$M$1</f>
        <v>4</v>
      </c>
      <c r="AB10" s="18">
        <f>Z10/AA10</f>
        <v>3.6147499999999999</v>
      </c>
      <c r="AC10" s="18"/>
    </row>
    <row r="11" spans="1:34" x14ac:dyDescent="0.2">
      <c r="A11" s="1" t="s">
        <v>55</v>
      </c>
      <c r="B11" s="15"/>
      <c r="C11" s="2"/>
      <c r="E11" s="17"/>
      <c r="F11" s="17"/>
      <c r="G11" s="17"/>
      <c r="H11" s="17"/>
      <c r="V11" s="1" t="s">
        <v>55</v>
      </c>
      <c r="W11" s="15"/>
      <c r="X11" s="2"/>
      <c r="Z11" s="17"/>
      <c r="AA11" s="17"/>
      <c r="AB11" s="17"/>
      <c r="AC11" s="17"/>
    </row>
    <row r="12" spans="1:34" x14ac:dyDescent="0.2">
      <c r="A12" s="3" t="s">
        <v>22</v>
      </c>
      <c r="B12" s="11">
        <v>9.4399999999999998E-2</v>
      </c>
      <c r="C12" s="4">
        <v>42</v>
      </c>
      <c r="E12" s="18">
        <f>C12*B12</f>
        <v>3.9647999999999999</v>
      </c>
      <c r="F12" s="12">
        <f>$K$1</f>
        <v>4</v>
      </c>
      <c r="G12" s="18">
        <f>E12/F12</f>
        <v>0.99119999999999997</v>
      </c>
      <c r="H12" s="18">
        <f>LARGE(G12:G13,1)</f>
        <v>0.99119999999999997</v>
      </c>
      <c r="V12" s="3" t="s">
        <v>22</v>
      </c>
      <c r="W12" s="11">
        <v>9.4399999999999998E-2</v>
      </c>
      <c r="X12" s="4">
        <v>14</v>
      </c>
      <c r="Z12" s="18">
        <f>X12*W12</f>
        <v>1.3215999999999999</v>
      </c>
      <c r="AA12" s="12">
        <f>$K$1</f>
        <v>4</v>
      </c>
      <c r="AB12" s="18">
        <f>Z12/AA12</f>
        <v>0.33039999999999997</v>
      </c>
      <c r="AC12" s="18">
        <f>LARGE(AB12:AB13,1)</f>
        <v>0.33039999999999997</v>
      </c>
    </row>
    <row r="13" spans="1:34" x14ac:dyDescent="0.2">
      <c r="A13" s="3" t="s">
        <v>23</v>
      </c>
      <c r="B13" s="11">
        <v>9.4399999999999998E-2</v>
      </c>
      <c r="C13" s="4">
        <v>42</v>
      </c>
      <c r="E13" s="18">
        <f>C13*B13</f>
        <v>3.9647999999999999</v>
      </c>
      <c r="F13" s="12">
        <f>$M$1</f>
        <v>4</v>
      </c>
      <c r="G13" s="18">
        <f>E13/F13</f>
        <v>0.99119999999999997</v>
      </c>
      <c r="H13" s="18"/>
      <c r="V13" s="3" t="s">
        <v>23</v>
      </c>
      <c r="W13" s="11">
        <v>9.4399999999999998E-2</v>
      </c>
      <c r="X13" s="4">
        <v>14</v>
      </c>
      <c r="Z13" s="18">
        <f>X13*W13</f>
        <v>1.3215999999999999</v>
      </c>
      <c r="AA13" s="12">
        <f>$M$1</f>
        <v>4</v>
      </c>
      <c r="AB13" s="18">
        <f>Z13/AA13</f>
        <v>0.33039999999999997</v>
      </c>
      <c r="AC13" s="18"/>
    </row>
    <row r="14" spans="1:34" x14ac:dyDescent="0.2">
      <c r="A14" s="1" t="s">
        <v>56</v>
      </c>
      <c r="B14" s="15"/>
      <c r="C14" s="2"/>
      <c r="E14" s="17"/>
      <c r="F14" s="17"/>
      <c r="G14" s="17"/>
      <c r="H14" s="17"/>
      <c r="V14" s="1" t="s">
        <v>56</v>
      </c>
      <c r="W14" s="15"/>
      <c r="X14" s="2"/>
      <c r="Z14" s="17"/>
      <c r="AA14" s="17"/>
      <c r="AB14" s="17"/>
      <c r="AC14" s="17"/>
    </row>
    <row r="15" spans="1:34" x14ac:dyDescent="0.2">
      <c r="A15" s="3" t="s">
        <v>22</v>
      </c>
      <c r="B15" s="11">
        <v>0.1416</v>
      </c>
      <c r="C15" s="4">
        <v>66</v>
      </c>
      <c r="E15" s="18">
        <f>C15*B15</f>
        <v>9.345600000000001</v>
      </c>
      <c r="F15" s="12">
        <f>$K$1</f>
        <v>4</v>
      </c>
      <c r="G15" s="18">
        <f>E15/F15</f>
        <v>2.3364000000000003</v>
      </c>
      <c r="H15" s="18">
        <f>LARGE(G15:G16,1)</f>
        <v>2.3364000000000003</v>
      </c>
      <c r="V15" s="3" t="s">
        <v>22</v>
      </c>
      <c r="W15" s="11">
        <v>0.1416</v>
      </c>
      <c r="X15" s="4">
        <v>13</v>
      </c>
      <c r="Z15" s="18">
        <f>X15*W15</f>
        <v>1.8408</v>
      </c>
      <c r="AA15" s="12">
        <f>$K$1</f>
        <v>4</v>
      </c>
      <c r="AB15" s="18">
        <f>Z15/AA15</f>
        <v>0.4602</v>
      </c>
      <c r="AC15" s="18">
        <f>LARGE(AB15:AB16,1)</f>
        <v>0.4602</v>
      </c>
    </row>
    <row r="16" spans="1:34" x14ac:dyDescent="0.2">
      <c r="A16" s="3" t="s">
        <v>23</v>
      </c>
      <c r="B16" s="11">
        <v>0.1416</v>
      </c>
      <c r="C16" s="4">
        <v>66</v>
      </c>
      <c r="E16" s="18">
        <f>C16*B16</f>
        <v>9.345600000000001</v>
      </c>
      <c r="F16" s="12">
        <f>$M$1</f>
        <v>4</v>
      </c>
      <c r="G16" s="18">
        <f>E16/F16</f>
        <v>2.3364000000000003</v>
      </c>
      <c r="H16" s="18"/>
      <c r="V16" s="3" t="s">
        <v>23</v>
      </c>
      <c r="W16" s="11">
        <v>0.1416</v>
      </c>
      <c r="X16" s="4">
        <v>13</v>
      </c>
      <c r="Z16" s="18">
        <f>X16*W16</f>
        <v>1.8408</v>
      </c>
      <c r="AA16" s="12">
        <f>$M$1</f>
        <v>4</v>
      </c>
      <c r="AB16" s="18">
        <f>Z16/AA16</f>
        <v>0.4602</v>
      </c>
      <c r="AC16" s="18"/>
    </row>
    <row r="17" spans="1:29" x14ac:dyDescent="0.2">
      <c r="A17" s="1" t="s">
        <v>57</v>
      </c>
      <c r="B17" s="15"/>
      <c r="C17" s="2"/>
      <c r="E17" s="17"/>
      <c r="F17" s="17"/>
      <c r="G17" s="17"/>
      <c r="H17" s="17"/>
      <c r="V17" s="1" t="s">
        <v>57</v>
      </c>
      <c r="W17" s="15"/>
      <c r="X17" s="2"/>
      <c r="Z17" s="17"/>
      <c r="AA17" s="17"/>
      <c r="AB17" s="17"/>
      <c r="AC17" s="17"/>
    </row>
    <row r="18" spans="1:29" x14ac:dyDescent="0.2">
      <c r="A18" s="3" t="s">
        <v>22</v>
      </c>
      <c r="B18" s="11">
        <v>0.152</v>
      </c>
      <c r="C18" s="4">
        <v>103</v>
      </c>
      <c r="E18" s="18">
        <f>C18*B18</f>
        <v>15.655999999999999</v>
      </c>
      <c r="F18" s="12">
        <f>$K$1</f>
        <v>4</v>
      </c>
      <c r="G18" s="18">
        <f>E18/F18</f>
        <v>3.9139999999999997</v>
      </c>
      <c r="H18" s="18">
        <f>LARGE(G18:G19,1)</f>
        <v>3.9139999999999997</v>
      </c>
      <c r="V18" s="3" t="s">
        <v>22</v>
      </c>
      <c r="W18" s="11">
        <v>0.152</v>
      </c>
      <c r="X18" s="4">
        <v>27</v>
      </c>
      <c r="Z18" s="18">
        <f>X18*W18</f>
        <v>4.1040000000000001</v>
      </c>
      <c r="AA18" s="12">
        <f>$K$1</f>
        <v>4</v>
      </c>
      <c r="AB18" s="18">
        <f>Z18/AA18</f>
        <v>1.026</v>
      </c>
      <c r="AC18" s="18">
        <f>LARGE(AB18:AB19,1)</f>
        <v>1.026</v>
      </c>
    </row>
    <row r="19" spans="1:29" x14ac:dyDescent="0.2">
      <c r="A19" s="3" t="s">
        <v>23</v>
      </c>
      <c r="B19" s="11">
        <v>0.152</v>
      </c>
      <c r="C19" s="4">
        <v>103</v>
      </c>
      <c r="E19" s="18">
        <f>C19*B19</f>
        <v>15.655999999999999</v>
      </c>
      <c r="F19" s="12">
        <f>$M$1</f>
        <v>4</v>
      </c>
      <c r="G19" s="18">
        <f>E19/F19</f>
        <v>3.9139999999999997</v>
      </c>
      <c r="H19" s="18"/>
      <c r="V19" s="3" t="s">
        <v>23</v>
      </c>
      <c r="W19" s="11">
        <v>0.152</v>
      </c>
      <c r="X19" s="4">
        <v>27</v>
      </c>
      <c r="Z19" s="18">
        <f>X19*W19</f>
        <v>4.1040000000000001</v>
      </c>
      <c r="AA19" s="12">
        <f>$M$1</f>
        <v>4</v>
      </c>
      <c r="AB19" s="18">
        <f>Z19/AA19</f>
        <v>1.026</v>
      </c>
      <c r="AC19" s="18"/>
    </row>
    <row r="20" spans="1:29" x14ac:dyDescent="0.2">
      <c r="A20" s="1" t="s">
        <v>58</v>
      </c>
      <c r="B20" s="15"/>
      <c r="C20" s="2"/>
      <c r="E20" s="17"/>
      <c r="F20" s="17"/>
      <c r="G20" s="17"/>
      <c r="H20" s="17"/>
      <c r="V20" s="1" t="s">
        <v>58</v>
      </c>
      <c r="W20" s="15"/>
      <c r="X20" s="2"/>
      <c r="Z20" s="17"/>
      <c r="AA20" s="17"/>
      <c r="AB20" s="17"/>
      <c r="AC20" s="17"/>
    </row>
    <row r="21" spans="1:29" x14ac:dyDescent="0.2">
      <c r="A21" s="3" t="s">
        <v>22</v>
      </c>
      <c r="B21" s="11">
        <v>0.1013</v>
      </c>
      <c r="C21" s="4">
        <v>4</v>
      </c>
      <c r="E21" s="18">
        <f>C21*B21</f>
        <v>0.4052</v>
      </c>
      <c r="F21" s="12">
        <f>$K$1</f>
        <v>4</v>
      </c>
      <c r="G21" s="18">
        <f>E21/F21</f>
        <v>0.1013</v>
      </c>
      <c r="H21" s="18">
        <f>LARGE(G21:G22,1)</f>
        <v>0.1013</v>
      </c>
      <c r="V21" s="3" t="s">
        <v>22</v>
      </c>
      <c r="W21" s="11">
        <v>0.1013</v>
      </c>
      <c r="X21" s="4">
        <v>3</v>
      </c>
      <c r="Z21" s="18">
        <f>X21*W21</f>
        <v>0.3039</v>
      </c>
      <c r="AA21" s="12">
        <f>$K$1</f>
        <v>4</v>
      </c>
      <c r="AB21" s="18">
        <f>Z21/AA21</f>
        <v>7.5975000000000001E-2</v>
      </c>
      <c r="AC21" s="18">
        <f>LARGE(AB21:AB22,1)</f>
        <v>7.5975000000000001E-2</v>
      </c>
    </row>
    <row r="22" spans="1:29" x14ac:dyDescent="0.2">
      <c r="A22" s="3" t="s">
        <v>23</v>
      </c>
      <c r="B22" s="11">
        <v>0.1013</v>
      </c>
      <c r="C22" s="4">
        <v>4</v>
      </c>
      <c r="E22" s="18">
        <f>C22*B22</f>
        <v>0.4052</v>
      </c>
      <c r="F22" s="12">
        <f>$M$1</f>
        <v>4</v>
      </c>
      <c r="G22" s="18">
        <f>E22/F22</f>
        <v>0.1013</v>
      </c>
      <c r="H22" s="18"/>
      <c r="V22" s="3" t="s">
        <v>23</v>
      </c>
      <c r="W22" s="11">
        <v>0.1013</v>
      </c>
      <c r="X22" s="4">
        <v>3</v>
      </c>
      <c r="Z22" s="18">
        <f>X22*W22</f>
        <v>0.3039</v>
      </c>
      <c r="AA22" s="12">
        <f>$M$1</f>
        <v>4</v>
      </c>
      <c r="AB22" s="18">
        <f>Z22/AA22</f>
        <v>7.5975000000000001E-2</v>
      </c>
      <c r="AC22" s="18"/>
    </row>
    <row r="23" spans="1:29" x14ac:dyDescent="0.2">
      <c r="A23" s="1" t="s">
        <v>59</v>
      </c>
      <c r="B23" s="15"/>
      <c r="C23" s="2"/>
      <c r="E23" s="17"/>
      <c r="F23" s="17"/>
      <c r="G23" s="17"/>
      <c r="H23" s="17"/>
      <c r="V23" s="1" t="s">
        <v>59</v>
      </c>
      <c r="W23" s="15"/>
      <c r="X23" s="2"/>
      <c r="Z23" s="17"/>
      <c r="AA23" s="17"/>
      <c r="AB23" s="17"/>
      <c r="AC23" s="17"/>
    </row>
    <row r="24" spans="1:29" x14ac:dyDescent="0.2">
      <c r="A24" s="3" t="s">
        <v>22</v>
      </c>
      <c r="B24" s="11">
        <v>0.18870000000000001</v>
      </c>
      <c r="C24" s="4">
        <v>5</v>
      </c>
      <c r="E24" s="18">
        <f>C24*B24</f>
        <v>0.94350000000000001</v>
      </c>
      <c r="F24" s="12">
        <f>$K$1</f>
        <v>4</v>
      </c>
      <c r="G24" s="18">
        <f>E24/F24</f>
        <v>0.235875</v>
      </c>
      <c r="H24" s="18">
        <f>LARGE(G24:G25,1)</f>
        <v>0.235875</v>
      </c>
      <c r="V24" s="3" t="s">
        <v>22</v>
      </c>
      <c r="W24" s="11">
        <v>0.18870000000000001</v>
      </c>
      <c r="X24" s="4">
        <v>9</v>
      </c>
      <c r="Z24" s="18">
        <f>X24*W24</f>
        <v>1.6983000000000001</v>
      </c>
      <c r="AA24" s="12">
        <f>$K$1</f>
        <v>4</v>
      </c>
      <c r="AB24" s="18">
        <f>Z24/AA24</f>
        <v>0.42457500000000004</v>
      </c>
      <c r="AC24" s="18">
        <f>LARGE(AB24:AB25,1)</f>
        <v>0.42457500000000004</v>
      </c>
    </row>
    <row r="25" spans="1:29" x14ac:dyDescent="0.2">
      <c r="A25" s="3" t="s">
        <v>23</v>
      </c>
      <c r="B25" s="11">
        <v>0.18870000000000001</v>
      </c>
      <c r="C25" s="4">
        <v>5</v>
      </c>
      <c r="E25" s="18">
        <f>C25*B25</f>
        <v>0.94350000000000001</v>
      </c>
      <c r="F25" s="12">
        <f>$M$1</f>
        <v>4</v>
      </c>
      <c r="G25" s="18">
        <f>E25/F25</f>
        <v>0.235875</v>
      </c>
      <c r="H25" s="18"/>
      <c r="V25" s="3" t="s">
        <v>23</v>
      </c>
      <c r="W25" s="11">
        <v>0.18870000000000001</v>
      </c>
      <c r="X25" s="4">
        <v>9</v>
      </c>
      <c r="Z25" s="18">
        <f>X25*W25</f>
        <v>1.6983000000000001</v>
      </c>
      <c r="AA25" s="12">
        <f>$M$1</f>
        <v>4</v>
      </c>
      <c r="AB25" s="18">
        <f>Z25/AA25</f>
        <v>0.42457500000000004</v>
      </c>
      <c r="AC25" s="18"/>
    </row>
    <row r="26" spans="1:29" x14ac:dyDescent="0.2">
      <c r="A26" s="1" t="s">
        <v>60</v>
      </c>
      <c r="B26" s="15"/>
      <c r="C26" s="2"/>
      <c r="E26" s="17"/>
      <c r="F26" s="17"/>
      <c r="G26" s="17"/>
      <c r="H26" s="17"/>
      <c r="V26" s="1" t="s">
        <v>60</v>
      </c>
      <c r="W26" s="15"/>
      <c r="X26" s="2"/>
      <c r="Z26" s="17"/>
      <c r="AA26" s="17"/>
      <c r="AB26" s="17"/>
      <c r="AC26" s="17"/>
    </row>
    <row r="27" spans="1:29" x14ac:dyDescent="0.2">
      <c r="A27" s="3" t="s">
        <v>22</v>
      </c>
      <c r="B27" s="11">
        <v>0.2026</v>
      </c>
      <c r="C27" s="4">
        <v>35</v>
      </c>
      <c r="E27" s="18">
        <f>C27*B27</f>
        <v>7.0910000000000002</v>
      </c>
      <c r="F27" s="12">
        <f>$K$1</f>
        <v>4</v>
      </c>
      <c r="G27" s="18">
        <f>E27/F27</f>
        <v>1.77275</v>
      </c>
      <c r="H27" s="18">
        <f>LARGE(G27:G28,1)</f>
        <v>1.77275</v>
      </c>
      <c r="V27" s="3" t="s">
        <v>22</v>
      </c>
      <c r="W27" s="11">
        <v>0.2026</v>
      </c>
      <c r="X27" s="4">
        <v>10</v>
      </c>
      <c r="Z27" s="18">
        <f>X27*W27</f>
        <v>2.0259999999999998</v>
      </c>
      <c r="AA27" s="12">
        <f>$K$1</f>
        <v>4</v>
      </c>
      <c r="AB27" s="18">
        <f>Z27/AA27</f>
        <v>0.50649999999999995</v>
      </c>
      <c r="AC27" s="18">
        <f>LARGE(AB27:AB28,1)</f>
        <v>0.50649999999999995</v>
      </c>
    </row>
    <row r="28" spans="1:29" x14ac:dyDescent="0.2">
      <c r="A28" s="3" t="s">
        <v>23</v>
      </c>
      <c r="B28" s="11">
        <v>0.2026</v>
      </c>
      <c r="C28" s="4">
        <v>35</v>
      </c>
      <c r="E28" s="18">
        <f>C28*B28</f>
        <v>7.0910000000000002</v>
      </c>
      <c r="F28" s="12">
        <f>$M$1</f>
        <v>4</v>
      </c>
      <c r="G28" s="18">
        <f>E28/F28</f>
        <v>1.77275</v>
      </c>
      <c r="H28" s="18"/>
      <c r="V28" s="3" t="s">
        <v>23</v>
      </c>
      <c r="W28" s="11">
        <v>0.2026</v>
      </c>
      <c r="X28" s="4">
        <v>10</v>
      </c>
      <c r="Z28" s="18">
        <f>X28*W28</f>
        <v>2.0259999999999998</v>
      </c>
      <c r="AA28" s="12">
        <f>$M$1</f>
        <v>4</v>
      </c>
      <c r="AB28" s="18">
        <f>Z28/AA28</f>
        <v>0.50649999999999995</v>
      </c>
      <c r="AC28" s="18"/>
    </row>
    <row r="29" spans="1:29" x14ac:dyDescent="0.2">
      <c r="A29" s="1" t="s">
        <v>61</v>
      </c>
      <c r="B29" s="15"/>
      <c r="C29" s="2"/>
      <c r="E29" s="17"/>
      <c r="F29" s="17"/>
      <c r="G29" s="17"/>
      <c r="H29" s="17"/>
      <c r="V29" s="1" t="s">
        <v>61</v>
      </c>
      <c r="W29" s="15"/>
      <c r="X29" s="2"/>
      <c r="Z29" s="17"/>
      <c r="AA29" s="17"/>
      <c r="AB29" s="17"/>
      <c r="AC29" s="17"/>
    </row>
    <row r="30" spans="1:29" x14ac:dyDescent="0.2">
      <c r="A30" s="3" t="s">
        <v>22</v>
      </c>
      <c r="B30" s="11">
        <v>9.4399999999999998E-2</v>
      </c>
      <c r="C30" s="4">
        <v>2</v>
      </c>
      <c r="E30" s="18">
        <f>C30*B30</f>
        <v>0.1888</v>
      </c>
      <c r="F30" s="12">
        <f>$K$1</f>
        <v>4</v>
      </c>
      <c r="G30" s="18">
        <f>E30/F30</f>
        <v>4.7199999999999999E-2</v>
      </c>
      <c r="H30" s="18">
        <f>LARGE(G30:G31,1)</f>
        <v>4.7199999999999999E-2</v>
      </c>
      <c r="V30" s="3" t="s">
        <v>22</v>
      </c>
      <c r="W30" s="11">
        <v>9.4399999999999998E-2</v>
      </c>
      <c r="X30" s="4">
        <v>4</v>
      </c>
      <c r="Z30" s="18">
        <f>X30*W30</f>
        <v>0.37759999999999999</v>
      </c>
      <c r="AA30" s="12">
        <f>$K$1</f>
        <v>4</v>
      </c>
      <c r="AB30" s="18">
        <f>Z30/AA30</f>
        <v>9.4399999999999998E-2</v>
      </c>
      <c r="AC30" s="18">
        <f>LARGE(AB30:AB31,1)</f>
        <v>9.4399999999999998E-2</v>
      </c>
    </row>
    <row r="31" spans="1:29" x14ac:dyDescent="0.2">
      <c r="A31" s="3" t="s">
        <v>23</v>
      </c>
      <c r="B31" s="11">
        <v>9.4399999999999998E-2</v>
      </c>
      <c r="C31" s="4">
        <v>2</v>
      </c>
      <c r="E31" s="18">
        <f>C31*B31</f>
        <v>0.1888</v>
      </c>
      <c r="F31" s="12">
        <f>$M$1</f>
        <v>4</v>
      </c>
      <c r="G31" s="18">
        <f>E31/F31</f>
        <v>4.7199999999999999E-2</v>
      </c>
      <c r="H31" s="18"/>
      <c r="V31" s="3" t="s">
        <v>23</v>
      </c>
      <c r="W31" s="11">
        <v>9.4399999999999998E-2</v>
      </c>
      <c r="X31" s="4">
        <v>4</v>
      </c>
      <c r="Z31" s="18">
        <f>X31*W31</f>
        <v>0.37759999999999999</v>
      </c>
      <c r="AA31" s="12">
        <f>$M$1</f>
        <v>4</v>
      </c>
      <c r="AB31" s="18">
        <f>Z31/AA31</f>
        <v>9.4399999999999998E-2</v>
      </c>
      <c r="AC31" s="18"/>
    </row>
    <row r="32" spans="1:29" x14ac:dyDescent="0.2">
      <c r="A32" s="1" t="s">
        <v>62</v>
      </c>
      <c r="B32" s="15"/>
      <c r="C32" s="2"/>
      <c r="E32" s="17"/>
      <c r="F32" s="17"/>
      <c r="G32" s="17"/>
      <c r="H32" s="17"/>
      <c r="V32" s="1" t="s">
        <v>62</v>
      </c>
      <c r="W32" s="15"/>
      <c r="X32" s="2"/>
      <c r="Z32" s="17"/>
      <c r="AA32" s="17"/>
      <c r="AB32" s="17"/>
      <c r="AC32" s="17"/>
    </row>
    <row r="33" spans="1:29" x14ac:dyDescent="0.2">
      <c r="A33" s="3" t="s">
        <v>22</v>
      </c>
      <c r="B33" s="11">
        <v>0.11020000000000001</v>
      </c>
      <c r="C33" s="4">
        <v>10</v>
      </c>
      <c r="E33" s="18">
        <f>C33*B33</f>
        <v>1.1020000000000001</v>
      </c>
      <c r="F33" s="12">
        <f>$K$1</f>
        <v>4</v>
      </c>
      <c r="G33" s="18">
        <f>E33/F33</f>
        <v>0.27550000000000002</v>
      </c>
      <c r="H33" s="18">
        <f>LARGE(G33:G34,1)</f>
        <v>0.27550000000000002</v>
      </c>
      <c r="V33" s="3" t="s">
        <v>22</v>
      </c>
      <c r="W33" s="11">
        <v>0.11020000000000001</v>
      </c>
      <c r="X33" s="4">
        <v>5</v>
      </c>
      <c r="Z33" s="18">
        <f>X33*W33</f>
        <v>0.55100000000000005</v>
      </c>
      <c r="AA33" s="12">
        <f>$K$1</f>
        <v>4</v>
      </c>
      <c r="AB33" s="18">
        <f>Z33/AA33</f>
        <v>0.13775000000000001</v>
      </c>
      <c r="AC33" s="18">
        <f>LARGE(AB33:AB34,1)</f>
        <v>0.13775000000000001</v>
      </c>
    </row>
    <row r="34" spans="1:29" x14ac:dyDescent="0.2">
      <c r="A34" s="3" t="s">
        <v>23</v>
      </c>
      <c r="B34" s="11">
        <v>0.11020000000000001</v>
      </c>
      <c r="C34" s="4">
        <v>10</v>
      </c>
      <c r="E34" s="18">
        <f>C34*B34</f>
        <v>1.1020000000000001</v>
      </c>
      <c r="F34" s="12">
        <f>$M$1</f>
        <v>4</v>
      </c>
      <c r="G34" s="18">
        <f>E34/F34</f>
        <v>0.27550000000000002</v>
      </c>
      <c r="H34" s="18"/>
      <c r="V34" s="3" t="s">
        <v>23</v>
      </c>
      <c r="W34" s="11">
        <v>0.11020000000000001</v>
      </c>
      <c r="X34" s="4">
        <v>5</v>
      </c>
      <c r="Z34" s="18">
        <f>X34*W34</f>
        <v>0.55100000000000005</v>
      </c>
      <c r="AA34" s="12">
        <f>$M$1</f>
        <v>4</v>
      </c>
      <c r="AB34" s="18">
        <f>Z34/AA34</f>
        <v>0.13775000000000001</v>
      </c>
      <c r="AC34" s="18"/>
    </row>
    <row r="35" spans="1:29" x14ac:dyDescent="0.2">
      <c r="A35" s="1" t="s">
        <v>63</v>
      </c>
      <c r="B35" s="15"/>
      <c r="C35" s="2"/>
      <c r="E35" s="17"/>
      <c r="F35" s="17"/>
      <c r="G35" s="17"/>
      <c r="H35" s="17"/>
      <c r="V35" s="1" t="s">
        <v>63</v>
      </c>
      <c r="W35" s="15"/>
      <c r="X35" s="2"/>
      <c r="Z35" s="17"/>
      <c r="AA35" s="17"/>
      <c r="AB35" s="17"/>
      <c r="AC35" s="17"/>
    </row>
    <row r="36" spans="1:29" x14ac:dyDescent="0.2">
      <c r="A36" s="3" t="s">
        <v>22</v>
      </c>
      <c r="B36" s="11">
        <v>0.11020000000000001</v>
      </c>
      <c r="C36" s="4">
        <v>0</v>
      </c>
      <c r="E36" s="18">
        <f>C36*B36</f>
        <v>0</v>
      </c>
      <c r="F36" s="12">
        <f>$K$1</f>
        <v>4</v>
      </c>
      <c r="G36" s="18">
        <f>E36/F36</f>
        <v>0</v>
      </c>
      <c r="H36" s="18">
        <f>LARGE(G36:G37,1)</f>
        <v>0</v>
      </c>
      <c r="V36" s="3" t="s">
        <v>22</v>
      </c>
      <c r="W36" s="11">
        <v>0.11020000000000001</v>
      </c>
      <c r="X36" s="4">
        <v>4</v>
      </c>
      <c r="Z36" s="18">
        <f>X36*W36</f>
        <v>0.44080000000000003</v>
      </c>
      <c r="AA36" s="12">
        <f>$K$1</f>
        <v>4</v>
      </c>
      <c r="AB36" s="18">
        <f>Z36/AA36</f>
        <v>0.11020000000000001</v>
      </c>
      <c r="AC36" s="18">
        <f>LARGE(AB36:AB37,1)</f>
        <v>0.11020000000000001</v>
      </c>
    </row>
    <row r="37" spans="1:29" x14ac:dyDescent="0.2">
      <c r="A37" s="3" t="s">
        <v>23</v>
      </c>
      <c r="B37" s="11">
        <v>0.11020000000000001</v>
      </c>
      <c r="C37" s="4">
        <v>0</v>
      </c>
      <c r="E37" s="18">
        <f>C37*B37</f>
        <v>0</v>
      </c>
      <c r="F37" s="12">
        <f>$M$1</f>
        <v>4</v>
      </c>
      <c r="G37" s="18">
        <f>E37/F37</f>
        <v>0</v>
      </c>
      <c r="H37" s="18"/>
      <c r="V37" s="3" t="s">
        <v>23</v>
      </c>
      <c r="W37" s="11">
        <v>0.11020000000000001</v>
      </c>
      <c r="X37" s="4">
        <v>4</v>
      </c>
      <c r="Z37" s="18">
        <f>X37*W37</f>
        <v>0.44080000000000003</v>
      </c>
      <c r="AA37" s="12">
        <f>$M$1</f>
        <v>4</v>
      </c>
      <c r="AB37" s="18">
        <f>Z37/AA37</f>
        <v>0.11020000000000001</v>
      </c>
      <c r="AC37" s="18"/>
    </row>
    <row r="38" spans="1:29" x14ac:dyDescent="0.2">
      <c r="A38" s="1" t="s">
        <v>66</v>
      </c>
      <c r="B38" s="15"/>
      <c r="C38" s="2"/>
      <c r="E38" s="17">
        <f>C38*B38</f>
        <v>0</v>
      </c>
      <c r="F38" s="17"/>
      <c r="G38" s="17"/>
      <c r="H38" s="17"/>
      <c r="V38" s="1" t="s">
        <v>66</v>
      </c>
      <c r="W38" s="15"/>
      <c r="X38" s="2"/>
      <c r="Z38" s="17">
        <f>X38*W38</f>
        <v>0</v>
      </c>
      <c r="AA38" s="17"/>
      <c r="AB38" s="17"/>
      <c r="AC38" s="17"/>
    </row>
    <row r="39" spans="1:29" x14ac:dyDescent="0.2">
      <c r="A39" s="3" t="s">
        <v>22</v>
      </c>
      <c r="B39" s="11">
        <v>0.39100000000000001</v>
      </c>
      <c r="C39" s="4">
        <v>103.67</v>
      </c>
      <c r="E39" s="18">
        <f>C39*B39</f>
        <v>40.534970000000001</v>
      </c>
      <c r="F39" s="12">
        <f>$K$1</f>
        <v>4</v>
      </c>
      <c r="G39" s="18">
        <f>E39/F39</f>
        <v>10.1337425</v>
      </c>
      <c r="H39" s="18">
        <f>LARGE(G39:G40,1)</f>
        <v>10.1337425</v>
      </c>
      <c r="V39" s="3" t="s">
        <v>22</v>
      </c>
      <c r="W39" s="11">
        <v>0.39100000000000001</v>
      </c>
      <c r="X39" s="4">
        <v>46.01</v>
      </c>
      <c r="Z39" s="18">
        <f>X39*W39</f>
        <v>17.989909999999998</v>
      </c>
      <c r="AA39" s="12">
        <f>$K$1</f>
        <v>4</v>
      </c>
      <c r="AB39" s="18">
        <f>Z39/AA39</f>
        <v>4.4974774999999996</v>
      </c>
      <c r="AC39" s="18">
        <f>LARGE(AB39:AB40,1)</f>
        <v>4.4974774999999996</v>
      </c>
    </row>
    <row r="40" spans="1:29" x14ac:dyDescent="0.2">
      <c r="A40" s="3" t="s">
        <v>23</v>
      </c>
      <c r="B40" s="11">
        <v>5.5E-2</v>
      </c>
      <c r="C40" s="4">
        <v>103.67</v>
      </c>
      <c r="E40" s="18">
        <f>C40*B40</f>
        <v>5.7018500000000003</v>
      </c>
      <c r="F40" s="12">
        <f>$M$1</f>
        <v>4</v>
      </c>
      <c r="G40" s="18">
        <f>E40/F40</f>
        <v>1.4254625000000001</v>
      </c>
      <c r="H40" s="18"/>
      <c r="V40" s="3" t="s">
        <v>23</v>
      </c>
      <c r="W40" s="11">
        <v>5.5E-2</v>
      </c>
      <c r="X40" s="4">
        <v>46.01</v>
      </c>
      <c r="Z40" s="18">
        <f>X40*W40</f>
        <v>2.5305499999999999</v>
      </c>
      <c r="AA40" s="12">
        <f>$M$1</f>
        <v>4</v>
      </c>
      <c r="AB40" s="18">
        <f>Z40/AA40</f>
        <v>0.63263749999999996</v>
      </c>
      <c r="AC40" s="18"/>
    </row>
    <row r="41" spans="1:29" x14ac:dyDescent="0.2">
      <c r="B41" s="6"/>
      <c r="E41" s="6"/>
      <c r="F41" s="6"/>
      <c r="G41" s="6"/>
      <c r="H41" s="6"/>
      <c r="W41" s="6"/>
      <c r="Z41" s="6"/>
      <c r="AA41" s="6"/>
      <c r="AB41" s="6"/>
      <c r="AC41" s="6"/>
    </row>
    <row r="42" spans="1:29" x14ac:dyDescent="0.2">
      <c r="B42" s="6"/>
      <c r="E42" s="6"/>
      <c r="F42" s="6"/>
      <c r="G42" s="6"/>
      <c r="H42" s="6"/>
      <c r="W42" s="6"/>
      <c r="Z42" s="6"/>
      <c r="AA42" s="6"/>
      <c r="AB42" s="6"/>
      <c r="AC42" s="6"/>
    </row>
    <row r="43" spans="1:29" x14ac:dyDescent="0.2">
      <c r="B43" s="6"/>
      <c r="E43" s="6"/>
      <c r="F43" s="6"/>
      <c r="G43" s="6"/>
      <c r="H43" s="6"/>
      <c r="W43" s="6"/>
      <c r="Z43" s="6"/>
      <c r="AA43" s="6"/>
      <c r="AB43" s="6"/>
      <c r="AC43" s="6"/>
    </row>
    <row r="44" spans="1:29" x14ac:dyDescent="0.2">
      <c r="B44" s="6"/>
      <c r="E44" s="6"/>
      <c r="F44" s="6"/>
      <c r="G44" s="6"/>
      <c r="H44" s="6"/>
      <c r="W44" s="6"/>
      <c r="Z44" s="6"/>
      <c r="AA44" s="6"/>
      <c r="AB44" s="6"/>
      <c r="AC44" s="6"/>
    </row>
    <row r="45" spans="1:29" x14ac:dyDescent="0.2">
      <c r="B45" s="6"/>
      <c r="E45" s="6"/>
      <c r="F45" s="6"/>
      <c r="G45" s="6"/>
      <c r="H45" s="6"/>
      <c r="W45" s="6"/>
      <c r="Z45" s="6"/>
      <c r="AA45" s="6"/>
      <c r="AB45" s="6"/>
      <c r="AC45" s="6"/>
    </row>
    <row r="46" spans="1:29" x14ac:dyDescent="0.2">
      <c r="B46" s="6"/>
      <c r="E46" s="6"/>
      <c r="F46" s="6"/>
      <c r="G46" s="6"/>
      <c r="H46" s="6"/>
      <c r="W46" s="6"/>
      <c r="Z46" s="6"/>
      <c r="AA46" s="6"/>
      <c r="AB46" s="6"/>
      <c r="AC46" s="6"/>
    </row>
    <row r="47" spans="1:29" x14ac:dyDescent="0.2">
      <c r="B47" s="6"/>
      <c r="E47" s="6"/>
      <c r="F47" s="6"/>
      <c r="G47" s="6"/>
      <c r="H47" s="6"/>
      <c r="W47" s="6"/>
      <c r="Z47" s="6"/>
      <c r="AA47" s="6"/>
      <c r="AB47" s="6"/>
      <c r="AC47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G136"/>
  <sheetViews>
    <sheetView showGridLines="0" workbookViewId="0">
      <selection activeCell="AG118" sqref="AG118"/>
    </sheetView>
  </sheetViews>
  <sheetFormatPr defaultRowHeight="12.75" x14ac:dyDescent="0.2"/>
  <cols>
    <col min="1" max="1" width="40.8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1" style="9" customWidth="1"/>
    <col min="11" max="11" width="4.375" style="9" customWidth="1"/>
    <col min="12" max="12" width="11" style="9" customWidth="1"/>
    <col min="13" max="13" width="4.375" style="9" customWidth="1"/>
    <col min="14" max="14" width="2.75" style="6" customWidth="1"/>
    <col min="15" max="15" width="4.375" style="6" customWidth="1"/>
    <col min="16" max="16" width="6.375" style="6" customWidth="1"/>
    <col min="17" max="17" width="4.375" style="6" customWidth="1"/>
    <col min="18" max="18" width="6.375" style="6" customWidth="1"/>
    <col min="19" max="19" width="2.75" style="6" customWidth="1"/>
    <col min="20" max="20" width="9" style="6"/>
    <col min="21" max="21" width="40.875" style="6" bestFit="1" customWidth="1"/>
    <col min="22" max="22" width="12.375" style="9" bestFit="1" customWidth="1"/>
    <col min="23" max="23" width="10" style="6" bestFit="1" customWidth="1"/>
    <col min="24" max="24" width="2.75" style="6" customWidth="1"/>
    <col min="25" max="25" width="5.625" style="9" bestFit="1" customWidth="1"/>
    <col min="26" max="26" width="3.25" style="9" bestFit="1" customWidth="1"/>
    <col min="27" max="28" width="4.75" style="9" bestFit="1" customWidth="1"/>
    <col min="29" max="29" width="2.75" style="6" customWidth="1"/>
    <col min="30" max="30" width="4.375" style="6" customWidth="1"/>
    <col min="31" max="31" width="6.375" style="6" customWidth="1"/>
    <col min="32" max="32" width="4.375" style="6" customWidth="1"/>
    <col min="33" max="33" width="6.375" style="6" customWidth="1"/>
    <col min="34" max="34" width="2.75" style="6" customWidth="1"/>
    <col min="35" max="16384" width="9" style="6"/>
  </cols>
  <sheetData>
    <row r="1" spans="1:33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RESUMO!D6</f>
        <v>4</v>
      </c>
      <c r="L1" s="47" t="s">
        <v>23</v>
      </c>
      <c r="M1" s="23">
        <f>RESUMO!E6</f>
        <v>3</v>
      </c>
      <c r="O1" s="24" t="s">
        <v>24</v>
      </c>
      <c r="P1" s="25">
        <f>SUM(H:H)</f>
        <v>47.874796166666663</v>
      </c>
      <c r="Q1" s="26" t="s">
        <v>41</v>
      </c>
      <c r="R1" s="27">
        <f>P1/h_por_dia</f>
        <v>5.9843495208333328</v>
      </c>
      <c r="U1" s="7" t="s">
        <v>130</v>
      </c>
      <c r="V1" s="10" t="s">
        <v>40</v>
      </c>
      <c r="W1" s="5" t="s">
        <v>19</v>
      </c>
      <c r="Y1" s="10" t="s">
        <v>20</v>
      </c>
      <c r="Z1" s="10" t="s">
        <v>21</v>
      </c>
      <c r="AA1" s="10" t="s">
        <v>24</v>
      </c>
      <c r="AB1" s="10" t="s">
        <v>24</v>
      </c>
      <c r="AD1" s="24" t="s">
        <v>24</v>
      </c>
      <c r="AE1" s="25">
        <f>SUM(AB:AB)</f>
        <v>28.492555833333327</v>
      </c>
      <c r="AF1" s="26" t="s">
        <v>41</v>
      </c>
      <c r="AG1" s="27">
        <f>AE1/h_por_dia</f>
        <v>3.5615694791666659</v>
      </c>
    </row>
    <row r="2" spans="1:33" x14ac:dyDescent="0.2">
      <c r="A2" s="1" t="s">
        <v>48</v>
      </c>
      <c r="B2" s="14"/>
      <c r="C2" s="2"/>
      <c r="E2" s="17"/>
      <c r="F2" s="17"/>
      <c r="G2" s="17"/>
      <c r="H2" s="17"/>
      <c r="U2" s="1" t="s">
        <v>48</v>
      </c>
      <c r="V2" s="14"/>
      <c r="W2" s="2"/>
      <c r="Y2" s="17"/>
      <c r="Z2" s="17"/>
      <c r="AA2" s="17"/>
      <c r="AB2" s="17"/>
    </row>
    <row r="3" spans="1:33" x14ac:dyDescent="0.2">
      <c r="A3" s="3" t="s">
        <v>22</v>
      </c>
      <c r="B3" s="11">
        <v>7.1000000000000004E-3</v>
      </c>
      <c r="C3" s="4">
        <v>109.68</v>
      </c>
      <c r="E3" s="18">
        <f>C3*B3</f>
        <v>0.77872800000000009</v>
      </c>
      <c r="F3" s="12">
        <f>$K$1</f>
        <v>4</v>
      </c>
      <c r="G3" s="18">
        <f>E3/F3</f>
        <v>0.19468200000000002</v>
      </c>
      <c r="H3" s="18">
        <f>LARGE(G3:G4,1)</f>
        <v>0.51184000000000007</v>
      </c>
      <c r="U3" s="3" t="s">
        <v>22</v>
      </c>
      <c r="V3" s="11">
        <v>7.1000000000000004E-3</v>
      </c>
      <c r="W3" s="4">
        <v>57.31</v>
      </c>
      <c r="Y3" s="18">
        <f>W3*V3</f>
        <v>0.40690100000000001</v>
      </c>
      <c r="Z3" s="12">
        <f>$K$1</f>
        <v>4</v>
      </c>
      <c r="AA3" s="18">
        <f>Y3/Z3</f>
        <v>0.10172525</v>
      </c>
      <c r="AB3" s="18">
        <f>LARGE(AA3:AA4,1)</f>
        <v>0.26744666666666667</v>
      </c>
    </row>
    <row r="4" spans="1:33" x14ac:dyDescent="0.2">
      <c r="A4" s="3" t="s">
        <v>23</v>
      </c>
      <c r="B4" s="11">
        <v>1.4E-2</v>
      </c>
      <c r="C4" s="4">
        <v>109.68</v>
      </c>
      <c r="E4" s="18">
        <f>C4*B4</f>
        <v>1.5355200000000002</v>
      </c>
      <c r="F4" s="12">
        <f>$M$1</f>
        <v>3</v>
      </c>
      <c r="G4" s="18">
        <f>E4/F4</f>
        <v>0.51184000000000007</v>
      </c>
      <c r="H4" s="18"/>
      <c r="U4" s="3" t="s">
        <v>23</v>
      </c>
      <c r="V4" s="11">
        <v>1.4E-2</v>
      </c>
      <c r="W4" s="4">
        <v>57.31</v>
      </c>
      <c r="Y4" s="18">
        <f>W4*V4</f>
        <v>0.80234000000000005</v>
      </c>
      <c r="Z4" s="12">
        <f>$M$1</f>
        <v>3</v>
      </c>
      <c r="AA4" s="18">
        <f>Y4/Z4</f>
        <v>0.26744666666666667</v>
      </c>
      <c r="AB4" s="18"/>
    </row>
    <row r="5" spans="1:33" x14ac:dyDescent="0.2">
      <c r="A5" s="1" t="s">
        <v>49</v>
      </c>
      <c r="B5" s="14"/>
      <c r="C5" s="2"/>
      <c r="E5" s="17"/>
      <c r="F5" s="17"/>
      <c r="G5" s="17"/>
      <c r="H5" s="17"/>
      <c r="U5" s="1" t="s">
        <v>49</v>
      </c>
      <c r="V5" s="14"/>
      <c r="W5" s="2"/>
      <c r="Y5" s="17"/>
      <c r="Z5" s="17"/>
      <c r="AA5" s="17"/>
      <c r="AB5" s="17"/>
    </row>
    <row r="6" spans="1:33" x14ac:dyDescent="0.2">
      <c r="A6" s="3" t="s">
        <v>22</v>
      </c>
      <c r="B6" s="11"/>
      <c r="C6" s="16">
        <v>3</v>
      </c>
      <c r="E6" s="18">
        <f>C6*B6</f>
        <v>0</v>
      </c>
      <c r="F6" s="12">
        <f>$K$1</f>
        <v>4</v>
      </c>
      <c r="G6" s="18">
        <f>E6/F6</f>
        <v>0</v>
      </c>
      <c r="H6" s="18">
        <f>LARGE(G6:G7,1)</f>
        <v>3.956</v>
      </c>
      <c r="U6" s="3" t="s">
        <v>22</v>
      </c>
      <c r="V6" s="11"/>
      <c r="W6" s="4">
        <v>4.62</v>
      </c>
      <c r="Y6" s="18">
        <f>W6*V6</f>
        <v>0</v>
      </c>
      <c r="Z6" s="12">
        <f>$K$1</f>
        <v>4</v>
      </c>
      <c r="AA6" s="18">
        <f>Y6/Z6</f>
        <v>0</v>
      </c>
      <c r="AB6" s="18">
        <f>LARGE(AA6:AA7,1)</f>
        <v>6.0922400000000003</v>
      </c>
    </row>
    <row r="7" spans="1:33" x14ac:dyDescent="0.2">
      <c r="A7" s="3" t="s">
        <v>23</v>
      </c>
      <c r="B7" s="11">
        <v>3.956</v>
      </c>
      <c r="C7" s="16">
        <v>3</v>
      </c>
      <c r="E7" s="18">
        <f>C7*B7</f>
        <v>11.868</v>
      </c>
      <c r="F7" s="12">
        <f>$M$1</f>
        <v>3</v>
      </c>
      <c r="G7" s="18">
        <f>E7/F7</f>
        <v>3.956</v>
      </c>
      <c r="H7" s="18"/>
      <c r="U7" s="3" t="s">
        <v>23</v>
      </c>
      <c r="V7" s="11">
        <v>3.956</v>
      </c>
      <c r="W7" s="16">
        <v>4.62</v>
      </c>
      <c r="Y7" s="18">
        <f>W7*V7</f>
        <v>18.276720000000001</v>
      </c>
      <c r="Z7" s="12">
        <f>$M$1</f>
        <v>3</v>
      </c>
      <c r="AA7" s="18">
        <f>Y7/Z7</f>
        <v>6.0922400000000003</v>
      </c>
      <c r="AB7" s="18"/>
    </row>
    <row r="8" spans="1:33" x14ac:dyDescent="0.2">
      <c r="A8" s="1" t="s">
        <v>53</v>
      </c>
      <c r="B8" s="14"/>
      <c r="C8" s="2"/>
      <c r="E8" s="17"/>
      <c r="F8" s="17"/>
      <c r="G8" s="17"/>
      <c r="H8" s="17"/>
      <c r="U8" s="1" t="s">
        <v>53</v>
      </c>
      <c r="V8" s="14"/>
      <c r="W8" s="2"/>
      <c r="Y8" s="17"/>
      <c r="Z8" s="17"/>
      <c r="AA8" s="17"/>
      <c r="AB8" s="17"/>
    </row>
    <row r="9" spans="1:33" x14ac:dyDescent="0.2">
      <c r="A9" s="3" t="s">
        <v>22</v>
      </c>
      <c r="B9" s="11">
        <v>0.10199999999999999</v>
      </c>
      <c r="C9" s="4">
        <v>5.01</v>
      </c>
      <c r="E9" s="18">
        <f>C9*B9</f>
        <v>0.51101999999999992</v>
      </c>
      <c r="F9" s="12">
        <f>$K$1</f>
        <v>4</v>
      </c>
      <c r="G9" s="18">
        <f>E9/F9</f>
        <v>0.12775499999999998</v>
      </c>
      <c r="H9" s="18">
        <f>LARGE(G9:G10,1)</f>
        <v>0.25567699999999999</v>
      </c>
      <c r="U9" s="3" t="s">
        <v>22</v>
      </c>
      <c r="V9" s="11">
        <v>0.10199999999999999</v>
      </c>
      <c r="W9" s="16">
        <v>7.7</v>
      </c>
      <c r="Y9" s="18">
        <f>W9*V9</f>
        <v>0.78539999999999999</v>
      </c>
      <c r="Z9" s="12">
        <f>$K$1</f>
        <v>4</v>
      </c>
      <c r="AA9" s="18">
        <f>Y9/Z9</f>
        <v>0.19635</v>
      </c>
      <c r="AB9" s="18">
        <f>LARGE(AA9:AA10,1)</f>
        <v>0.39295666666666668</v>
      </c>
    </row>
    <row r="10" spans="1:33" x14ac:dyDescent="0.2">
      <c r="A10" s="3" t="s">
        <v>23</v>
      </c>
      <c r="B10" s="11">
        <v>0.15310000000000001</v>
      </c>
      <c r="C10" s="4">
        <v>5.01</v>
      </c>
      <c r="E10" s="18">
        <f>C10*B10</f>
        <v>0.76703100000000002</v>
      </c>
      <c r="F10" s="12">
        <f>$M$1</f>
        <v>3</v>
      </c>
      <c r="G10" s="18">
        <f>E10/F10</f>
        <v>0.25567699999999999</v>
      </c>
      <c r="H10" s="18"/>
      <c r="U10" s="3" t="s">
        <v>23</v>
      </c>
      <c r="V10" s="11">
        <v>0.15310000000000001</v>
      </c>
      <c r="W10" s="16">
        <v>7.7</v>
      </c>
      <c r="Y10" s="18">
        <f>W10*V10</f>
        <v>1.1788700000000001</v>
      </c>
      <c r="Z10" s="12">
        <f>$M$1</f>
        <v>3</v>
      </c>
      <c r="AA10" s="18">
        <f>Y10/Z10</f>
        <v>0.39295666666666668</v>
      </c>
      <c r="AB10" s="18"/>
    </row>
    <row r="11" spans="1:33" x14ac:dyDescent="0.2">
      <c r="A11" s="1" t="s">
        <v>54</v>
      </c>
      <c r="B11" s="15"/>
      <c r="C11" s="2"/>
      <c r="E11" s="17"/>
      <c r="F11" s="17"/>
      <c r="G11" s="17"/>
      <c r="H11" s="17"/>
      <c r="U11" s="1" t="s">
        <v>54</v>
      </c>
      <c r="V11" s="15"/>
      <c r="W11" s="2"/>
      <c r="Y11" s="17"/>
      <c r="Z11" s="17"/>
      <c r="AA11" s="17"/>
      <c r="AB11" s="17"/>
    </row>
    <row r="12" spans="1:33" x14ac:dyDescent="0.2">
      <c r="A12" s="3" t="s">
        <v>22</v>
      </c>
      <c r="B12" s="11">
        <v>0.44900000000000001</v>
      </c>
      <c r="C12" s="4">
        <v>17.09</v>
      </c>
      <c r="E12" s="18">
        <f>C12*B12</f>
        <v>7.6734100000000005</v>
      </c>
      <c r="F12" s="12">
        <f>$K$1</f>
        <v>4</v>
      </c>
      <c r="G12" s="18">
        <f>E12/F12</f>
        <v>1.9183525000000001</v>
      </c>
      <c r="H12" s="18">
        <f>LARGE(G12:G13,1)</f>
        <v>1.9183525000000001</v>
      </c>
      <c r="U12" s="3" t="s">
        <v>22</v>
      </c>
      <c r="V12" s="11">
        <v>0.44900000000000001</v>
      </c>
      <c r="W12" s="4">
        <v>6.97</v>
      </c>
      <c r="Y12" s="18">
        <f>W12*V12</f>
        <v>3.1295299999999999</v>
      </c>
      <c r="Z12" s="12">
        <f>$K$1</f>
        <v>4</v>
      </c>
      <c r="AA12" s="18">
        <f>Y12/Z12</f>
        <v>0.78238249999999998</v>
      </c>
      <c r="AB12" s="18">
        <f>LARGE(AA12:AA13,1)</f>
        <v>0.78238249999999998</v>
      </c>
    </row>
    <row r="13" spans="1:33" x14ac:dyDescent="0.2">
      <c r="A13" s="3" t="s">
        <v>23</v>
      </c>
      <c r="B13" s="11">
        <v>7.0000000000000007E-2</v>
      </c>
      <c r="C13" s="4">
        <v>17.09</v>
      </c>
      <c r="E13" s="18">
        <f>C13*B13</f>
        <v>1.1963000000000001</v>
      </c>
      <c r="F13" s="12">
        <f>$M$1</f>
        <v>3</v>
      </c>
      <c r="G13" s="18">
        <f>E13/F13</f>
        <v>0.39876666666666671</v>
      </c>
      <c r="H13" s="18"/>
      <c r="U13" s="3" t="s">
        <v>23</v>
      </c>
      <c r="V13" s="11">
        <v>7.0000000000000007E-2</v>
      </c>
      <c r="W13" s="4">
        <v>6.97</v>
      </c>
      <c r="Y13" s="18">
        <f>W13*V13</f>
        <v>0.48790000000000006</v>
      </c>
      <c r="Z13" s="12">
        <f>$M$1</f>
        <v>3</v>
      </c>
      <c r="AA13" s="18">
        <f>Y13/Z13</f>
        <v>0.16263333333333335</v>
      </c>
      <c r="AB13" s="18"/>
    </row>
    <row r="14" spans="1:33" x14ac:dyDescent="0.2">
      <c r="A14" s="1" t="s">
        <v>70</v>
      </c>
      <c r="B14" s="15">
        <v>1</v>
      </c>
      <c r="C14" s="2"/>
      <c r="E14" s="17"/>
      <c r="F14" s="17"/>
      <c r="G14" s="17"/>
      <c r="H14" s="17"/>
      <c r="U14" s="1" t="s">
        <v>70</v>
      </c>
      <c r="V14" s="15">
        <v>1</v>
      </c>
      <c r="W14" s="2"/>
      <c r="Y14" s="17"/>
      <c r="Z14" s="17"/>
      <c r="AA14" s="17"/>
      <c r="AB14" s="17"/>
    </row>
    <row r="15" spans="1:33" x14ac:dyDescent="0.2">
      <c r="A15" s="3" t="s">
        <v>22</v>
      </c>
      <c r="B15" s="4">
        <v>0.48299999999999998</v>
      </c>
      <c r="C15" s="4">
        <v>16.36</v>
      </c>
      <c r="E15" s="18">
        <f>C15*B15</f>
        <v>7.9018799999999993</v>
      </c>
      <c r="F15" s="12">
        <f>$K$1</f>
        <v>4</v>
      </c>
      <c r="G15" s="18">
        <f>E15/F15</f>
        <v>1.9754699999999998</v>
      </c>
      <c r="H15" s="18">
        <f>LARGE(G15:G16,1)</f>
        <v>1.9754699999999998</v>
      </c>
      <c r="U15" s="3" t="s">
        <v>22</v>
      </c>
      <c r="V15" s="4">
        <v>0.48299999999999998</v>
      </c>
      <c r="W15" s="4">
        <v>8.25</v>
      </c>
      <c r="Y15" s="18">
        <f>W15*V15</f>
        <v>3.98475</v>
      </c>
      <c r="Z15" s="12">
        <f>$K$1</f>
        <v>4</v>
      </c>
      <c r="AA15" s="18">
        <f>Y15/Z15</f>
        <v>0.9961875</v>
      </c>
      <c r="AB15" s="18">
        <f>LARGE(AA15:AA16,1)</f>
        <v>0.9961875</v>
      </c>
    </row>
    <row r="16" spans="1:33" x14ac:dyDescent="0.2">
      <c r="A16" s="3" t="s">
        <v>23</v>
      </c>
      <c r="B16" s="4">
        <v>7.5999999999999998E-2</v>
      </c>
      <c r="C16" s="4">
        <v>16.36</v>
      </c>
      <c r="E16" s="18">
        <f>C16*B16</f>
        <v>1.24336</v>
      </c>
      <c r="F16" s="12">
        <f>$M$1</f>
        <v>3</v>
      </c>
      <c r="G16" s="18">
        <f>E16/F16</f>
        <v>0.41445333333333334</v>
      </c>
      <c r="H16" s="18"/>
      <c r="U16" s="3" t="s">
        <v>23</v>
      </c>
      <c r="V16" s="4">
        <v>7.5999999999999998E-2</v>
      </c>
      <c r="W16" s="4">
        <v>8.25</v>
      </c>
      <c r="Y16" s="18">
        <f>W16*V16</f>
        <v>0.627</v>
      </c>
      <c r="Z16" s="12">
        <f>$M$1</f>
        <v>3</v>
      </c>
      <c r="AA16" s="18">
        <f>Y16/Z16</f>
        <v>0.20899999999999999</v>
      </c>
      <c r="AB16" s="18"/>
    </row>
    <row r="17" spans="1:28" x14ac:dyDescent="0.2">
      <c r="A17" s="28" t="s">
        <v>71</v>
      </c>
      <c r="B17" s="15">
        <v>1</v>
      </c>
      <c r="C17" s="2"/>
      <c r="E17" s="17"/>
      <c r="F17" s="17"/>
      <c r="G17" s="17"/>
      <c r="H17" s="17"/>
      <c r="U17" s="28" t="s">
        <v>71</v>
      </c>
      <c r="V17" s="15">
        <v>1</v>
      </c>
      <c r="W17" s="2"/>
      <c r="Y17" s="17"/>
      <c r="Z17" s="17"/>
      <c r="AA17" s="17"/>
      <c r="AB17" s="17"/>
    </row>
    <row r="18" spans="1:28" x14ac:dyDescent="0.2">
      <c r="A18" s="3" t="s">
        <v>22</v>
      </c>
      <c r="B18" s="11">
        <v>0.3</v>
      </c>
      <c r="C18" s="4">
        <v>25.7</v>
      </c>
      <c r="E18" s="18">
        <f>C18*B18</f>
        <v>7.7099999999999991</v>
      </c>
      <c r="F18" s="12">
        <f>$K$1</f>
        <v>4</v>
      </c>
      <c r="G18" s="18">
        <f>E18/F18</f>
        <v>1.9274999999999998</v>
      </c>
      <c r="H18" s="18">
        <f>LARGE(G18:G19,1)</f>
        <v>2.57</v>
      </c>
      <c r="U18" s="3" t="s">
        <v>22</v>
      </c>
      <c r="V18" s="11">
        <v>0.3</v>
      </c>
      <c r="W18" s="16">
        <v>14.1</v>
      </c>
      <c r="Y18" s="18">
        <f>W18*V18</f>
        <v>4.2299999999999995</v>
      </c>
      <c r="Z18" s="12">
        <f>$K$1</f>
        <v>4</v>
      </c>
      <c r="AA18" s="18">
        <f>Y18/Z18</f>
        <v>1.0574999999999999</v>
      </c>
      <c r="AB18" s="18">
        <f>LARGE(AA18:AA19,1)</f>
        <v>1.41</v>
      </c>
    </row>
    <row r="19" spans="1:28" x14ac:dyDescent="0.2">
      <c r="A19" s="3" t="s">
        <v>23</v>
      </c>
      <c r="B19" s="11">
        <v>0.3</v>
      </c>
      <c r="C19" s="4">
        <v>25.7</v>
      </c>
      <c r="E19" s="18">
        <f>C19*B19</f>
        <v>7.7099999999999991</v>
      </c>
      <c r="F19" s="12">
        <f>$M$1</f>
        <v>3</v>
      </c>
      <c r="G19" s="18">
        <f>E19/F19</f>
        <v>2.57</v>
      </c>
      <c r="H19" s="18"/>
      <c r="U19" s="3" t="s">
        <v>23</v>
      </c>
      <c r="V19" s="11">
        <v>0.3</v>
      </c>
      <c r="W19" s="16">
        <v>14.1</v>
      </c>
      <c r="Y19" s="18">
        <f>W19*V19</f>
        <v>4.2299999999999995</v>
      </c>
      <c r="Z19" s="12">
        <f>$M$1</f>
        <v>3</v>
      </c>
      <c r="AA19" s="18">
        <f>Y19/Z19</f>
        <v>1.41</v>
      </c>
      <c r="AB19" s="18"/>
    </row>
    <row r="20" spans="1:28" x14ac:dyDescent="0.2">
      <c r="A20" s="28" t="s">
        <v>65</v>
      </c>
      <c r="B20" s="15">
        <v>1</v>
      </c>
      <c r="C20" s="2"/>
      <c r="E20" s="17"/>
      <c r="F20" s="17"/>
      <c r="G20" s="17"/>
      <c r="H20" s="17"/>
      <c r="U20" s="28" t="s">
        <v>65</v>
      </c>
      <c r="V20" s="15">
        <v>1</v>
      </c>
      <c r="W20" s="2"/>
      <c r="Y20" s="17"/>
      <c r="Z20" s="17"/>
      <c r="AA20" s="17"/>
      <c r="AB20" s="17"/>
    </row>
    <row r="21" spans="1:28" x14ac:dyDescent="0.2">
      <c r="A21" s="3" t="s">
        <v>22</v>
      </c>
      <c r="B21" s="11">
        <v>0.38</v>
      </c>
      <c r="C21" s="4">
        <v>42.61</v>
      </c>
      <c r="E21" s="18">
        <f>C21*B21</f>
        <v>16.191800000000001</v>
      </c>
      <c r="F21" s="12">
        <f>$K$1</f>
        <v>4</v>
      </c>
      <c r="G21" s="18">
        <f>E21/F21</f>
        <v>4.0479500000000002</v>
      </c>
      <c r="H21" s="18">
        <f>LARGE(G21:G22,1)</f>
        <v>5.3972666666666669</v>
      </c>
      <c r="U21" s="3" t="s">
        <v>22</v>
      </c>
      <c r="V21" s="11">
        <v>0.38</v>
      </c>
      <c r="W21" s="16">
        <v>25.64</v>
      </c>
      <c r="Y21" s="18">
        <f>W21*V21</f>
        <v>9.7431999999999999</v>
      </c>
      <c r="Z21" s="12">
        <f>$K$1</f>
        <v>4</v>
      </c>
      <c r="AA21" s="18">
        <f>Y21/Z21</f>
        <v>2.4358</v>
      </c>
      <c r="AB21" s="18">
        <f>LARGE(AA21:AA22,1)</f>
        <v>3.2477333333333331</v>
      </c>
    </row>
    <row r="22" spans="1:28" x14ac:dyDescent="0.2">
      <c r="A22" s="3" t="s">
        <v>23</v>
      </c>
      <c r="B22" s="11">
        <v>0.38</v>
      </c>
      <c r="C22" s="4">
        <v>42.61</v>
      </c>
      <c r="E22" s="18">
        <f>C22*B22</f>
        <v>16.191800000000001</v>
      </c>
      <c r="F22" s="12">
        <f>$M$1</f>
        <v>3</v>
      </c>
      <c r="G22" s="18">
        <f>E22/F22</f>
        <v>5.3972666666666669</v>
      </c>
      <c r="H22" s="18"/>
      <c r="U22" s="3" t="s">
        <v>23</v>
      </c>
      <c r="V22" s="11">
        <v>0.38</v>
      </c>
      <c r="W22" s="16">
        <v>25.64</v>
      </c>
      <c r="Y22" s="18">
        <f>W22*V22</f>
        <v>9.7431999999999999</v>
      </c>
      <c r="Z22" s="12">
        <f>$M$1</f>
        <v>3</v>
      </c>
      <c r="AA22" s="18">
        <f>Y22/Z22</f>
        <v>3.2477333333333331</v>
      </c>
      <c r="AB22" s="18"/>
    </row>
    <row r="23" spans="1:28" x14ac:dyDescent="0.2">
      <c r="A23" s="28" t="s">
        <v>72</v>
      </c>
      <c r="B23" s="15">
        <v>1</v>
      </c>
      <c r="C23" s="2"/>
      <c r="E23" s="17"/>
      <c r="F23" s="17"/>
      <c r="G23" s="17"/>
      <c r="H23" s="17"/>
      <c r="U23" s="28" t="s">
        <v>72</v>
      </c>
      <c r="V23" s="15">
        <v>1</v>
      </c>
      <c r="W23" s="2"/>
      <c r="Y23" s="17"/>
      <c r="Z23" s="17"/>
      <c r="AA23" s="17"/>
      <c r="AB23" s="17"/>
    </row>
    <row r="24" spans="1:28" x14ac:dyDescent="0.2">
      <c r="A24" s="3" t="s">
        <v>22</v>
      </c>
      <c r="B24" s="11">
        <v>0.74</v>
      </c>
      <c r="C24" s="4">
        <v>30.83</v>
      </c>
      <c r="E24" s="18">
        <f>C24*B24</f>
        <v>22.8142</v>
      </c>
      <c r="F24" s="12">
        <f>$K$1</f>
        <v>4</v>
      </c>
      <c r="G24" s="18">
        <f>E24/F24</f>
        <v>5.7035499999999999</v>
      </c>
      <c r="H24" s="18">
        <f>LARGE(G24:G25,1)</f>
        <v>7.6047333333333329</v>
      </c>
      <c r="U24" s="3" t="s">
        <v>22</v>
      </c>
      <c r="V24" s="11">
        <v>0.74</v>
      </c>
      <c r="W24" s="4">
        <v>11.91</v>
      </c>
      <c r="Y24" s="18">
        <f>W24*V24</f>
        <v>8.8133999999999997</v>
      </c>
      <c r="Z24" s="12">
        <f>$K$1</f>
        <v>4</v>
      </c>
      <c r="AA24" s="18">
        <f>Y24/Z24</f>
        <v>2.2033499999999999</v>
      </c>
      <c r="AB24" s="18">
        <f>LARGE(AA24:AA25,1)</f>
        <v>2.9377999999999997</v>
      </c>
    </row>
    <row r="25" spans="1:28" x14ac:dyDescent="0.2">
      <c r="A25" s="3" t="s">
        <v>23</v>
      </c>
      <c r="B25" s="11">
        <v>0.74</v>
      </c>
      <c r="C25" s="4">
        <v>30.83</v>
      </c>
      <c r="E25" s="18">
        <f>C25*B25</f>
        <v>22.8142</v>
      </c>
      <c r="F25" s="12">
        <f>$M$1</f>
        <v>3</v>
      </c>
      <c r="G25" s="18">
        <f>E25/F25</f>
        <v>7.6047333333333329</v>
      </c>
      <c r="H25" s="18"/>
      <c r="U25" s="3" t="s">
        <v>23</v>
      </c>
      <c r="V25" s="11">
        <v>0.74</v>
      </c>
      <c r="W25" s="4">
        <v>11.91</v>
      </c>
      <c r="Y25" s="18">
        <f>W25*V25</f>
        <v>8.8133999999999997</v>
      </c>
      <c r="Z25" s="12">
        <f>$M$1</f>
        <v>3</v>
      </c>
      <c r="AA25" s="18">
        <f>Y25/Z25</f>
        <v>2.9377999999999997</v>
      </c>
      <c r="AB25" s="18"/>
    </row>
    <row r="26" spans="1:28" x14ac:dyDescent="0.2">
      <c r="A26" s="28" t="s">
        <v>73</v>
      </c>
      <c r="B26" s="15">
        <v>1</v>
      </c>
      <c r="C26" s="2"/>
      <c r="E26" s="17"/>
      <c r="F26" s="17"/>
      <c r="G26" s="17"/>
      <c r="H26" s="17"/>
      <c r="U26" s="28" t="s">
        <v>73</v>
      </c>
      <c r="V26" s="15">
        <v>1</v>
      </c>
      <c r="W26" s="2"/>
      <c r="Y26" s="17"/>
      <c r="Z26" s="17"/>
      <c r="AA26" s="17"/>
      <c r="AB26" s="17"/>
    </row>
    <row r="27" spans="1:28" x14ac:dyDescent="0.2">
      <c r="A27" s="3" t="s">
        <v>22</v>
      </c>
      <c r="B27" s="11">
        <v>0.37</v>
      </c>
      <c r="C27" s="4">
        <v>1.53</v>
      </c>
      <c r="E27" s="18">
        <f>C27*B27</f>
        <v>0.56610000000000005</v>
      </c>
      <c r="F27" s="12">
        <f>$K$1</f>
        <v>4</v>
      </c>
      <c r="G27" s="18">
        <f>E27/F27</f>
        <v>0.14152500000000001</v>
      </c>
      <c r="H27" s="18">
        <f>LARGE(G27:G28,1)</f>
        <v>0.18870000000000001</v>
      </c>
      <c r="U27" s="3" t="s">
        <v>22</v>
      </c>
      <c r="V27" s="11">
        <v>0.37</v>
      </c>
      <c r="W27" s="4">
        <v>0.45</v>
      </c>
      <c r="Y27" s="18">
        <f>W27*V27</f>
        <v>0.16650000000000001</v>
      </c>
      <c r="Z27" s="12">
        <f>$K$1</f>
        <v>4</v>
      </c>
      <c r="AA27" s="18">
        <f>Y27/Z27</f>
        <v>4.1625000000000002E-2</v>
      </c>
      <c r="AB27" s="18">
        <f>LARGE(AA27:AA28,1)</f>
        <v>5.5500000000000001E-2</v>
      </c>
    </row>
    <row r="28" spans="1:28" x14ac:dyDescent="0.2">
      <c r="A28" s="3" t="s">
        <v>23</v>
      </c>
      <c r="B28" s="11">
        <v>0.37</v>
      </c>
      <c r="C28" s="4">
        <v>1.53</v>
      </c>
      <c r="E28" s="18">
        <f>C28*B28</f>
        <v>0.56610000000000005</v>
      </c>
      <c r="F28" s="12">
        <f>$M$1</f>
        <v>3</v>
      </c>
      <c r="G28" s="18">
        <f>E28/F28</f>
        <v>0.18870000000000001</v>
      </c>
      <c r="H28" s="18"/>
      <c r="U28" s="3" t="s">
        <v>23</v>
      </c>
      <c r="V28" s="11">
        <v>0.37</v>
      </c>
      <c r="W28" s="4">
        <v>0.45</v>
      </c>
      <c r="Y28" s="18">
        <f>W28*V28</f>
        <v>0.16650000000000001</v>
      </c>
      <c r="Z28" s="12">
        <f>$M$1</f>
        <v>3</v>
      </c>
      <c r="AA28" s="18">
        <f>Y28/Z28</f>
        <v>5.5500000000000001E-2</v>
      </c>
      <c r="AB28" s="18"/>
    </row>
    <row r="29" spans="1:28" x14ac:dyDescent="0.2">
      <c r="A29" s="28" t="s">
        <v>133</v>
      </c>
      <c r="B29" s="15"/>
      <c r="C29" s="2"/>
      <c r="E29" s="17"/>
      <c r="F29" s="17"/>
      <c r="G29" s="17"/>
      <c r="H29" s="17"/>
      <c r="U29" s="28" t="s">
        <v>133</v>
      </c>
      <c r="V29" s="15"/>
      <c r="W29" s="2"/>
      <c r="Y29" s="17"/>
      <c r="Z29" s="17"/>
      <c r="AA29" s="17"/>
      <c r="AB29" s="17"/>
    </row>
    <row r="30" spans="1:28" x14ac:dyDescent="0.2">
      <c r="A30" s="3" t="s">
        <v>22</v>
      </c>
      <c r="B30" s="11">
        <v>7.0000000000000007E-2</v>
      </c>
      <c r="C30" s="4">
        <v>4</v>
      </c>
      <c r="E30" s="18">
        <f>C30*B30</f>
        <v>0.28000000000000003</v>
      </c>
      <c r="F30" s="12">
        <f>$K$1</f>
        <v>4</v>
      </c>
      <c r="G30" s="18">
        <f>E30/F30</f>
        <v>7.0000000000000007E-2</v>
      </c>
      <c r="H30" s="18">
        <f>LARGE(G30:G31,1)</f>
        <v>9.3333333333333338E-2</v>
      </c>
      <c r="U30" s="3" t="s">
        <v>22</v>
      </c>
      <c r="V30" s="11">
        <v>7.0000000000000007E-2</v>
      </c>
      <c r="W30" s="4">
        <v>2</v>
      </c>
      <c r="Y30" s="18">
        <f>W30*V30</f>
        <v>0.14000000000000001</v>
      </c>
      <c r="Z30" s="12">
        <f>$K$1</f>
        <v>4</v>
      </c>
      <c r="AA30" s="18">
        <f>Y30/Z30</f>
        <v>3.5000000000000003E-2</v>
      </c>
      <c r="AB30" s="18">
        <f>LARGE(AA30:AA31,1)</f>
        <v>4.6666666666666669E-2</v>
      </c>
    </row>
    <row r="31" spans="1:28" x14ac:dyDescent="0.2">
      <c r="A31" s="3" t="s">
        <v>23</v>
      </c>
      <c r="B31" s="11">
        <v>7.0000000000000007E-2</v>
      </c>
      <c r="C31" s="4">
        <v>4</v>
      </c>
      <c r="E31" s="18">
        <f>C31*B31</f>
        <v>0.28000000000000003</v>
      </c>
      <c r="F31" s="12">
        <f>$M$1</f>
        <v>3</v>
      </c>
      <c r="G31" s="18">
        <f>E31/F31</f>
        <v>9.3333333333333338E-2</v>
      </c>
      <c r="H31" s="18"/>
      <c r="U31" s="3" t="s">
        <v>23</v>
      </c>
      <c r="V31" s="11">
        <v>7.0000000000000007E-2</v>
      </c>
      <c r="W31" s="4">
        <v>2</v>
      </c>
      <c r="Y31" s="18">
        <f>W31*V31</f>
        <v>0.14000000000000001</v>
      </c>
      <c r="Z31" s="12">
        <f>$M$1</f>
        <v>3</v>
      </c>
      <c r="AA31" s="18">
        <f>Y31/Z31</f>
        <v>4.6666666666666669E-2</v>
      </c>
      <c r="AB31" s="18"/>
    </row>
    <row r="32" spans="1:28" x14ac:dyDescent="0.2">
      <c r="A32" s="28" t="s">
        <v>134</v>
      </c>
      <c r="B32" s="15"/>
      <c r="C32" s="2"/>
      <c r="E32" s="17"/>
      <c r="F32" s="17"/>
      <c r="G32" s="17"/>
      <c r="H32" s="17"/>
      <c r="U32" s="28" t="s">
        <v>134</v>
      </c>
      <c r="V32" s="15"/>
      <c r="W32" s="2"/>
      <c r="Y32" s="17"/>
      <c r="Z32" s="17"/>
      <c r="AA32" s="17"/>
      <c r="AB32" s="17"/>
    </row>
    <row r="33" spans="1:28" x14ac:dyDescent="0.2">
      <c r="A33" s="3" t="s">
        <v>22</v>
      </c>
      <c r="B33" s="11">
        <v>0.17</v>
      </c>
      <c r="C33" s="4">
        <v>12</v>
      </c>
      <c r="E33" s="18">
        <f>C33*B33</f>
        <v>2.04</v>
      </c>
      <c r="F33" s="12">
        <f>$K$1</f>
        <v>4</v>
      </c>
      <c r="G33" s="18">
        <f>E33/F33</f>
        <v>0.51</v>
      </c>
      <c r="H33" s="18">
        <f>LARGE(G33:G34,1)</f>
        <v>0.68</v>
      </c>
      <c r="U33" s="3" t="s">
        <v>22</v>
      </c>
      <c r="V33" s="11">
        <v>0.17</v>
      </c>
      <c r="W33" s="4">
        <v>5</v>
      </c>
      <c r="Y33" s="18">
        <f>W33*V33</f>
        <v>0.85000000000000009</v>
      </c>
      <c r="Z33" s="12">
        <f>$K$1</f>
        <v>4</v>
      </c>
      <c r="AA33" s="18">
        <f>Y33/Z33</f>
        <v>0.21250000000000002</v>
      </c>
      <c r="AB33" s="18">
        <f>LARGE(AA33:AA34,1)</f>
        <v>0.28333333333333338</v>
      </c>
    </row>
    <row r="34" spans="1:28" x14ac:dyDescent="0.2">
      <c r="A34" s="3" t="s">
        <v>23</v>
      </c>
      <c r="B34" s="11">
        <v>0.17</v>
      </c>
      <c r="C34" s="4">
        <v>12</v>
      </c>
      <c r="E34" s="18">
        <f>C34*B34</f>
        <v>2.04</v>
      </c>
      <c r="F34" s="12">
        <f>$M$1</f>
        <v>3</v>
      </c>
      <c r="G34" s="18">
        <f>E34/F34</f>
        <v>0.68</v>
      </c>
      <c r="H34" s="18"/>
      <c r="U34" s="3" t="s">
        <v>23</v>
      </c>
      <c r="V34" s="11">
        <v>0.17</v>
      </c>
      <c r="W34" s="4">
        <v>5</v>
      </c>
      <c r="Y34" s="18">
        <f>W34*V34</f>
        <v>0.85000000000000009</v>
      </c>
      <c r="Z34" s="12">
        <f>$M$1</f>
        <v>3</v>
      </c>
      <c r="AA34" s="18">
        <f>Y34/Z34</f>
        <v>0.28333333333333338</v>
      </c>
      <c r="AB34" s="18"/>
    </row>
    <row r="35" spans="1:28" x14ac:dyDescent="0.2">
      <c r="A35" s="28" t="s">
        <v>135</v>
      </c>
      <c r="B35" s="15"/>
      <c r="C35" s="2"/>
      <c r="E35" s="17"/>
      <c r="F35" s="17"/>
      <c r="G35" s="17"/>
      <c r="H35" s="17"/>
      <c r="U35" s="28" t="s">
        <v>135</v>
      </c>
      <c r="V35" s="15"/>
      <c r="W35" s="2"/>
      <c r="Y35" s="17"/>
      <c r="Z35" s="17"/>
      <c r="AA35" s="17"/>
      <c r="AB35" s="17"/>
    </row>
    <row r="36" spans="1:28" x14ac:dyDescent="0.2">
      <c r="A36" s="3" t="s">
        <v>22</v>
      </c>
      <c r="B36" s="11">
        <v>0.53300000000000003</v>
      </c>
      <c r="C36" s="4">
        <v>13</v>
      </c>
      <c r="E36" s="18">
        <f>C36*B36</f>
        <v>6.9290000000000003</v>
      </c>
      <c r="F36" s="12">
        <f>$K$1</f>
        <v>4</v>
      </c>
      <c r="G36" s="18">
        <f>E36/F36</f>
        <v>1.7322500000000001</v>
      </c>
      <c r="H36" s="18">
        <f>LARGE(G36:G37,1)</f>
        <v>2.3096666666666668</v>
      </c>
      <c r="U36" s="3" t="s">
        <v>22</v>
      </c>
      <c r="V36" s="11">
        <v>0.53300000000000003</v>
      </c>
      <c r="W36" s="4">
        <v>5</v>
      </c>
      <c r="Y36" s="18">
        <f>W36*V36</f>
        <v>2.665</v>
      </c>
      <c r="Z36" s="12">
        <f>$K$1</f>
        <v>4</v>
      </c>
      <c r="AA36" s="18">
        <f>Y36/Z36</f>
        <v>0.66625000000000001</v>
      </c>
      <c r="AB36" s="18">
        <f>LARGE(AA36:AA37,1)</f>
        <v>0.88833333333333331</v>
      </c>
    </row>
    <row r="37" spans="1:28" x14ac:dyDescent="0.2">
      <c r="A37" s="3" t="s">
        <v>23</v>
      </c>
      <c r="B37" s="11">
        <v>0.53300000000000003</v>
      </c>
      <c r="C37" s="4">
        <v>13</v>
      </c>
      <c r="E37" s="18">
        <f>C37*B37</f>
        <v>6.9290000000000003</v>
      </c>
      <c r="F37" s="12">
        <f>$M$1</f>
        <v>3</v>
      </c>
      <c r="G37" s="18">
        <f>E37/F37</f>
        <v>2.3096666666666668</v>
      </c>
      <c r="H37" s="18"/>
      <c r="U37" s="3" t="s">
        <v>23</v>
      </c>
      <c r="V37" s="11">
        <v>0.53300000000000003</v>
      </c>
      <c r="W37" s="4">
        <v>5</v>
      </c>
      <c r="Y37" s="18">
        <f>W37*V37</f>
        <v>2.665</v>
      </c>
      <c r="Z37" s="12">
        <f>$M$1</f>
        <v>3</v>
      </c>
      <c r="AA37" s="18">
        <f>Y37/Z37</f>
        <v>0.88833333333333331</v>
      </c>
      <c r="AB37" s="18"/>
    </row>
    <row r="38" spans="1:28" x14ac:dyDescent="0.2">
      <c r="A38" s="28" t="s">
        <v>136</v>
      </c>
      <c r="B38" s="15"/>
      <c r="C38" s="2"/>
      <c r="E38" s="17"/>
      <c r="F38" s="17"/>
      <c r="G38" s="17"/>
      <c r="H38" s="17"/>
      <c r="U38" s="28" t="s">
        <v>136</v>
      </c>
      <c r="V38" s="15"/>
      <c r="W38" s="2"/>
      <c r="Y38" s="17"/>
      <c r="Z38" s="17"/>
      <c r="AA38" s="17"/>
      <c r="AB38" s="17"/>
    </row>
    <row r="39" spans="1:28" x14ac:dyDescent="0.2">
      <c r="A39" s="3" t="s">
        <v>22</v>
      </c>
      <c r="B39" s="11">
        <v>0.1</v>
      </c>
      <c r="C39" s="4">
        <v>15</v>
      </c>
      <c r="E39" s="18">
        <f>C39*B39</f>
        <v>1.5</v>
      </c>
      <c r="F39" s="12">
        <f>$K$1</f>
        <v>4</v>
      </c>
      <c r="G39" s="18">
        <f>E39/F39</f>
        <v>0.375</v>
      </c>
      <c r="H39" s="18">
        <f>LARGE(G39:G40,1)</f>
        <v>0.5</v>
      </c>
      <c r="U39" s="3" t="s">
        <v>22</v>
      </c>
      <c r="V39" s="11">
        <v>0.1</v>
      </c>
      <c r="W39" s="4">
        <v>15</v>
      </c>
      <c r="Y39" s="18">
        <f>W39*V39</f>
        <v>1.5</v>
      </c>
      <c r="Z39" s="12">
        <f>$K$1</f>
        <v>4</v>
      </c>
      <c r="AA39" s="18">
        <f>Y39/Z39</f>
        <v>0.375</v>
      </c>
      <c r="AB39" s="18">
        <f>LARGE(AA39:AA40,1)</f>
        <v>0.5</v>
      </c>
    </row>
    <row r="40" spans="1:28" x14ac:dyDescent="0.2">
      <c r="A40" s="3" t="s">
        <v>23</v>
      </c>
      <c r="B40" s="11">
        <v>0.1</v>
      </c>
      <c r="C40" s="4">
        <v>15</v>
      </c>
      <c r="E40" s="18">
        <f>C40*B40</f>
        <v>1.5</v>
      </c>
      <c r="F40" s="12">
        <f>$M$1</f>
        <v>3</v>
      </c>
      <c r="G40" s="18">
        <f>E40/F40</f>
        <v>0.5</v>
      </c>
      <c r="H40" s="18"/>
      <c r="U40" s="3" t="s">
        <v>23</v>
      </c>
      <c r="V40" s="11">
        <v>0.1</v>
      </c>
      <c r="W40" s="4">
        <v>15</v>
      </c>
      <c r="Y40" s="18">
        <f>W40*V40</f>
        <v>1.5</v>
      </c>
      <c r="Z40" s="12">
        <f>$M$1</f>
        <v>3</v>
      </c>
      <c r="AA40" s="18">
        <f>Y40/Z40</f>
        <v>0.5</v>
      </c>
      <c r="AB40" s="18"/>
    </row>
    <row r="41" spans="1:28" x14ac:dyDescent="0.2">
      <c r="A41" s="28" t="s">
        <v>137</v>
      </c>
      <c r="B41" s="15"/>
      <c r="C41" s="2"/>
      <c r="E41" s="17"/>
      <c r="F41" s="17"/>
      <c r="G41" s="17"/>
      <c r="H41" s="17"/>
      <c r="U41" s="28" t="s">
        <v>137</v>
      </c>
      <c r="V41" s="15"/>
      <c r="W41" s="2"/>
      <c r="Y41" s="17"/>
      <c r="Z41" s="17"/>
      <c r="AA41" s="17"/>
      <c r="AB41" s="17"/>
    </row>
    <row r="42" spans="1:28" x14ac:dyDescent="0.2">
      <c r="A42" s="3" t="s">
        <v>138</v>
      </c>
      <c r="B42" s="11">
        <v>0.13</v>
      </c>
      <c r="C42" s="4">
        <v>22</v>
      </c>
      <c r="E42" s="18">
        <f>C42*B42</f>
        <v>2.8600000000000003</v>
      </c>
      <c r="F42" s="12">
        <f>$K$1</f>
        <v>4</v>
      </c>
      <c r="G42" s="18">
        <f>E42/F42</f>
        <v>0.71500000000000008</v>
      </c>
      <c r="H42" s="18">
        <f>LARGE(G42:G43,1)</f>
        <v>0.95333333333333348</v>
      </c>
      <c r="U42" s="3" t="s">
        <v>138</v>
      </c>
      <c r="V42" s="11">
        <v>0.13</v>
      </c>
      <c r="W42" s="4">
        <v>19</v>
      </c>
      <c r="Y42" s="18">
        <f>W42*V42</f>
        <v>2.4700000000000002</v>
      </c>
      <c r="Z42" s="12">
        <f>$K$1</f>
        <v>4</v>
      </c>
      <c r="AA42" s="18">
        <f>Y42/Z42</f>
        <v>0.61750000000000005</v>
      </c>
      <c r="AB42" s="18">
        <f>LARGE(AA42:AA43,1)</f>
        <v>0.82333333333333336</v>
      </c>
    </row>
    <row r="43" spans="1:28" x14ac:dyDescent="0.2">
      <c r="A43" s="3" t="s">
        <v>139</v>
      </c>
      <c r="B43" s="11">
        <v>0.13</v>
      </c>
      <c r="C43" s="4">
        <v>22</v>
      </c>
      <c r="E43" s="18">
        <f>C43*B43</f>
        <v>2.8600000000000003</v>
      </c>
      <c r="F43" s="12">
        <f>$M$1</f>
        <v>3</v>
      </c>
      <c r="G43" s="18">
        <f>E43/F43</f>
        <v>0.95333333333333348</v>
      </c>
      <c r="H43" s="18"/>
      <c r="U43" s="3" t="s">
        <v>139</v>
      </c>
      <c r="V43" s="11">
        <v>0.13</v>
      </c>
      <c r="W43" s="4">
        <v>19</v>
      </c>
      <c r="Y43" s="18">
        <f>W43*V43</f>
        <v>2.4700000000000002</v>
      </c>
      <c r="Z43" s="12">
        <f>$M$1</f>
        <v>3</v>
      </c>
      <c r="AA43" s="18">
        <f>Y43/Z43</f>
        <v>0.82333333333333336</v>
      </c>
      <c r="AB43" s="18"/>
    </row>
    <row r="44" spans="1:28" x14ac:dyDescent="0.2">
      <c r="A44" s="28" t="s">
        <v>138</v>
      </c>
      <c r="B44" s="15"/>
      <c r="C44" s="2"/>
      <c r="E44" s="17"/>
      <c r="F44" s="17"/>
      <c r="G44" s="17"/>
      <c r="H44" s="17"/>
      <c r="U44" s="28" t="s">
        <v>138</v>
      </c>
      <c r="V44" s="15"/>
      <c r="W44" s="2"/>
      <c r="Y44" s="17"/>
      <c r="Z44" s="17"/>
      <c r="AA44" s="17"/>
      <c r="AB44" s="17"/>
    </row>
    <row r="45" spans="1:28" x14ac:dyDescent="0.2">
      <c r="A45" s="3" t="s">
        <v>22</v>
      </c>
      <c r="B45" s="11">
        <v>0.25</v>
      </c>
      <c r="C45" s="4">
        <v>7</v>
      </c>
      <c r="E45" s="18">
        <f>C45*B45</f>
        <v>1.75</v>
      </c>
      <c r="F45" s="12">
        <f>$K$1</f>
        <v>4</v>
      </c>
      <c r="G45" s="18">
        <f>E45/F45</f>
        <v>0.4375</v>
      </c>
      <c r="H45" s="18">
        <f>LARGE(G45:G46,1)</f>
        <v>0.58333333333333337</v>
      </c>
      <c r="U45" s="3" t="s">
        <v>22</v>
      </c>
      <c r="V45" s="11">
        <v>0.25</v>
      </c>
      <c r="W45" s="4">
        <v>16</v>
      </c>
      <c r="Y45" s="18">
        <f>W45*V45</f>
        <v>4</v>
      </c>
      <c r="Z45" s="12">
        <f>$K$1</f>
        <v>4</v>
      </c>
      <c r="AA45" s="18">
        <f>Y45/Z45</f>
        <v>1</v>
      </c>
      <c r="AB45" s="18">
        <f>LARGE(AA45:AA46,1)</f>
        <v>1.3333333333333333</v>
      </c>
    </row>
    <row r="46" spans="1:28" x14ac:dyDescent="0.2">
      <c r="A46" s="3" t="s">
        <v>23</v>
      </c>
      <c r="B46" s="11">
        <v>0.25</v>
      </c>
      <c r="C46" s="4">
        <v>7</v>
      </c>
      <c r="E46" s="18">
        <f>C46*B46</f>
        <v>1.75</v>
      </c>
      <c r="F46" s="12">
        <f>$M$1</f>
        <v>3</v>
      </c>
      <c r="G46" s="18">
        <f>E46/F46</f>
        <v>0.58333333333333337</v>
      </c>
      <c r="H46" s="18"/>
      <c r="U46" s="3" t="s">
        <v>23</v>
      </c>
      <c r="V46" s="11">
        <v>0.25</v>
      </c>
      <c r="W46" s="4">
        <v>16</v>
      </c>
      <c r="Y46" s="18">
        <f>W46*V46</f>
        <v>4</v>
      </c>
      <c r="Z46" s="12">
        <f>$M$1</f>
        <v>3</v>
      </c>
      <c r="AA46" s="18">
        <f>Y46/Z46</f>
        <v>1.3333333333333333</v>
      </c>
      <c r="AB46" s="18"/>
    </row>
    <row r="47" spans="1:28" x14ac:dyDescent="0.2">
      <c r="A47" s="28" t="s">
        <v>139</v>
      </c>
      <c r="B47" s="15"/>
      <c r="C47" s="2"/>
      <c r="E47" s="17"/>
      <c r="F47" s="17"/>
      <c r="G47" s="17"/>
      <c r="H47" s="17"/>
      <c r="U47" s="28" t="s">
        <v>139</v>
      </c>
      <c r="V47" s="15"/>
      <c r="W47" s="2"/>
      <c r="Y47" s="17"/>
      <c r="Z47" s="17"/>
      <c r="AA47" s="17"/>
      <c r="AB47" s="17"/>
    </row>
    <row r="48" spans="1:28" x14ac:dyDescent="0.2">
      <c r="A48" s="3" t="s">
        <v>22</v>
      </c>
      <c r="B48" s="11">
        <v>0.1</v>
      </c>
      <c r="C48" s="4">
        <v>17</v>
      </c>
      <c r="E48" s="18">
        <f>C48*B48</f>
        <v>1.7000000000000002</v>
      </c>
      <c r="F48" s="12">
        <f>$K$1</f>
        <v>4</v>
      </c>
      <c r="G48" s="18">
        <f>E48/F48</f>
        <v>0.42500000000000004</v>
      </c>
      <c r="H48" s="18">
        <f>LARGE(G48:G49,1)</f>
        <v>0.56666666666666676</v>
      </c>
      <c r="U48" s="3" t="s">
        <v>22</v>
      </c>
      <c r="V48" s="11">
        <v>0.1</v>
      </c>
      <c r="W48" s="4">
        <v>7</v>
      </c>
      <c r="Y48" s="18">
        <f>W48*V48</f>
        <v>0.70000000000000007</v>
      </c>
      <c r="Z48" s="12">
        <f>$K$1</f>
        <v>4</v>
      </c>
      <c r="AA48" s="18">
        <f>Y48/Z48</f>
        <v>0.17500000000000002</v>
      </c>
      <c r="AB48" s="18">
        <f>LARGE(AA48:AA49,1)</f>
        <v>0.23333333333333336</v>
      </c>
    </row>
    <row r="49" spans="1:28" x14ac:dyDescent="0.2">
      <c r="A49" s="3" t="s">
        <v>23</v>
      </c>
      <c r="B49" s="11">
        <v>0.1</v>
      </c>
      <c r="C49" s="4">
        <v>17</v>
      </c>
      <c r="E49" s="18">
        <f>C49*B49</f>
        <v>1.7000000000000002</v>
      </c>
      <c r="F49" s="12">
        <f>$M$1</f>
        <v>3</v>
      </c>
      <c r="G49" s="18">
        <f>E49/F49</f>
        <v>0.56666666666666676</v>
      </c>
      <c r="H49" s="18"/>
      <c r="U49" s="3" t="s">
        <v>23</v>
      </c>
      <c r="V49" s="11">
        <v>0.1</v>
      </c>
      <c r="W49" s="4">
        <v>7</v>
      </c>
      <c r="Y49" s="18">
        <f>W49*V49</f>
        <v>0.70000000000000007</v>
      </c>
      <c r="Z49" s="12">
        <f>$M$1</f>
        <v>3</v>
      </c>
      <c r="AA49" s="18">
        <f>Y49/Z49</f>
        <v>0.23333333333333336</v>
      </c>
      <c r="AB49" s="18"/>
    </row>
    <row r="50" spans="1:28" x14ac:dyDescent="0.2">
      <c r="A50" s="28" t="s">
        <v>140</v>
      </c>
      <c r="B50" s="15"/>
      <c r="C50" s="2"/>
      <c r="E50" s="17"/>
      <c r="F50" s="17"/>
      <c r="G50" s="17"/>
      <c r="H50" s="17"/>
      <c r="U50" s="28" t="s">
        <v>140</v>
      </c>
      <c r="V50" s="15"/>
      <c r="W50" s="2"/>
      <c r="Y50" s="17"/>
      <c r="Z50" s="17"/>
      <c r="AA50" s="17"/>
      <c r="AB50" s="17"/>
    </row>
    <row r="51" spans="1:28" x14ac:dyDescent="0.2">
      <c r="A51" s="3" t="s">
        <v>22</v>
      </c>
      <c r="B51" s="11">
        <v>0.1</v>
      </c>
      <c r="C51" s="4">
        <v>13</v>
      </c>
      <c r="E51" s="18">
        <f>C51*B51</f>
        <v>1.3</v>
      </c>
      <c r="F51" s="12">
        <f>$K$1</f>
        <v>4</v>
      </c>
      <c r="G51" s="18">
        <f>E51/F51</f>
        <v>0.32500000000000001</v>
      </c>
      <c r="H51" s="18">
        <f>LARGE(G51:G52,1)</f>
        <v>0.43333333333333335</v>
      </c>
      <c r="U51" s="3" t="s">
        <v>22</v>
      </c>
      <c r="V51" s="11">
        <v>0.1</v>
      </c>
      <c r="W51" s="4">
        <v>5</v>
      </c>
      <c r="Y51" s="18">
        <f>W51*V51</f>
        <v>0.5</v>
      </c>
      <c r="Z51" s="12">
        <f>$K$1</f>
        <v>4</v>
      </c>
      <c r="AA51" s="18">
        <f>Y51/Z51</f>
        <v>0.125</v>
      </c>
      <c r="AB51" s="18">
        <f>LARGE(AA51:AA52,1)</f>
        <v>0.16666666666666666</v>
      </c>
    </row>
    <row r="52" spans="1:28" x14ac:dyDescent="0.2">
      <c r="A52" s="3" t="s">
        <v>23</v>
      </c>
      <c r="B52" s="11">
        <v>0.1</v>
      </c>
      <c r="C52" s="4">
        <v>13</v>
      </c>
      <c r="E52" s="18">
        <f>C52*B52</f>
        <v>1.3</v>
      </c>
      <c r="F52" s="12">
        <f>$M$1</f>
        <v>3</v>
      </c>
      <c r="G52" s="18">
        <f>E52/F52</f>
        <v>0.43333333333333335</v>
      </c>
      <c r="H52" s="18"/>
      <c r="U52" s="3" t="s">
        <v>23</v>
      </c>
      <c r="V52" s="11">
        <v>0.1</v>
      </c>
      <c r="W52" s="4">
        <v>5</v>
      </c>
      <c r="Y52" s="18">
        <f>W52*V52</f>
        <v>0.5</v>
      </c>
      <c r="Z52" s="12">
        <f>$M$1</f>
        <v>3</v>
      </c>
      <c r="AA52" s="18">
        <f>Y52/Z52</f>
        <v>0.16666666666666666</v>
      </c>
      <c r="AB52" s="18"/>
    </row>
    <row r="53" spans="1:28" x14ac:dyDescent="0.2">
      <c r="A53" s="28" t="s">
        <v>141</v>
      </c>
      <c r="B53" s="15"/>
      <c r="C53" s="2"/>
      <c r="E53" s="17"/>
      <c r="F53" s="17"/>
      <c r="G53" s="17"/>
      <c r="H53" s="17"/>
      <c r="U53" s="28" t="s">
        <v>141</v>
      </c>
      <c r="V53" s="15"/>
      <c r="W53" s="2"/>
      <c r="Y53" s="17"/>
      <c r="Z53" s="17"/>
      <c r="AA53" s="17"/>
      <c r="AB53" s="17"/>
    </row>
    <row r="54" spans="1:28" x14ac:dyDescent="0.2">
      <c r="A54" s="3" t="s">
        <v>22</v>
      </c>
      <c r="B54" s="11">
        <v>0.13</v>
      </c>
      <c r="C54" s="4">
        <v>13</v>
      </c>
      <c r="E54" s="18">
        <f>C54*B54</f>
        <v>1.69</v>
      </c>
      <c r="F54" s="12">
        <f>$K$1</f>
        <v>4</v>
      </c>
      <c r="G54" s="18">
        <f>E54/F54</f>
        <v>0.42249999999999999</v>
      </c>
      <c r="H54" s="18">
        <f>LARGE(G54:G55,1)</f>
        <v>0.56333333333333335</v>
      </c>
      <c r="U54" s="3" t="s">
        <v>22</v>
      </c>
      <c r="V54" s="11">
        <v>0.13</v>
      </c>
      <c r="W54" s="4">
        <v>10</v>
      </c>
      <c r="Y54" s="18">
        <f>W54*V54</f>
        <v>1.3</v>
      </c>
      <c r="Z54" s="12">
        <f>$K$1</f>
        <v>4</v>
      </c>
      <c r="AA54" s="18">
        <f>Y54/Z54</f>
        <v>0.32500000000000001</v>
      </c>
      <c r="AB54" s="18">
        <f>LARGE(AA54:AA55,1)</f>
        <v>0.43333333333333335</v>
      </c>
    </row>
    <row r="55" spans="1:28" x14ac:dyDescent="0.2">
      <c r="A55" s="3" t="s">
        <v>23</v>
      </c>
      <c r="B55" s="11">
        <v>0.13</v>
      </c>
      <c r="C55" s="4">
        <v>13</v>
      </c>
      <c r="E55" s="18">
        <f>C55*B55</f>
        <v>1.69</v>
      </c>
      <c r="F55" s="12">
        <f>$M$1</f>
        <v>3</v>
      </c>
      <c r="G55" s="18">
        <f>E55/F55</f>
        <v>0.56333333333333335</v>
      </c>
      <c r="H55" s="18"/>
      <c r="U55" s="3" t="s">
        <v>23</v>
      </c>
      <c r="V55" s="11">
        <v>0.13</v>
      </c>
      <c r="W55" s="4">
        <v>10</v>
      </c>
      <c r="Y55" s="18">
        <f>W55*V55</f>
        <v>1.3</v>
      </c>
      <c r="Z55" s="12">
        <f>$M$1</f>
        <v>3</v>
      </c>
      <c r="AA55" s="18">
        <f>Y55/Z55</f>
        <v>0.43333333333333335</v>
      </c>
      <c r="AB55" s="18"/>
    </row>
    <row r="56" spans="1:28" x14ac:dyDescent="0.2">
      <c r="A56" s="28" t="s">
        <v>142</v>
      </c>
      <c r="B56" s="15"/>
      <c r="C56" s="2"/>
      <c r="E56" s="17"/>
      <c r="F56" s="17"/>
      <c r="G56" s="17"/>
      <c r="H56" s="17"/>
      <c r="U56" s="28" t="s">
        <v>142</v>
      </c>
      <c r="V56" s="15"/>
      <c r="W56" s="2"/>
      <c r="Y56" s="17"/>
      <c r="Z56" s="17"/>
      <c r="AA56" s="17"/>
      <c r="AB56" s="17"/>
    </row>
    <row r="57" spans="1:28" x14ac:dyDescent="0.2">
      <c r="A57" s="3" t="s">
        <v>22</v>
      </c>
      <c r="B57" s="11">
        <v>0.25</v>
      </c>
      <c r="C57" s="4">
        <v>15</v>
      </c>
      <c r="E57" s="18">
        <f>C57*B57</f>
        <v>3.75</v>
      </c>
      <c r="F57" s="12">
        <f>$K$1</f>
        <v>4</v>
      </c>
      <c r="G57" s="18">
        <f>E57/F57</f>
        <v>0.9375</v>
      </c>
      <c r="H57" s="18">
        <f>LARGE(G57:G58,1)</f>
        <v>1.25</v>
      </c>
      <c r="U57" s="3" t="s">
        <v>22</v>
      </c>
      <c r="V57" s="11">
        <v>0.25</v>
      </c>
      <c r="W57" s="4">
        <v>6</v>
      </c>
      <c r="Y57" s="18">
        <f>W57*V57</f>
        <v>1.5</v>
      </c>
      <c r="Z57" s="12">
        <f>$K$1</f>
        <v>4</v>
      </c>
      <c r="AA57" s="18">
        <f>Y57/Z57</f>
        <v>0.375</v>
      </c>
      <c r="AB57" s="18">
        <f>LARGE(AA57:AA58,1)</f>
        <v>0.5</v>
      </c>
    </row>
    <row r="58" spans="1:28" x14ac:dyDescent="0.2">
      <c r="A58" s="3" t="s">
        <v>23</v>
      </c>
      <c r="B58" s="11">
        <v>0.25</v>
      </c>
      <c r="C58" s="4">
        <v>15</v>
      </c>
      <c r="E58" s="18">
        <f>C58*B58</f>
        <v>3.75</v>
      </c>
      <c r="F58" s="12">
        <f>$M$1</f>
        <v>3</v>
      </c>
      <c r="G58" s="18">
        <f>E58/F58</f>
        <v>1.25</v>
      </c>
      <c r="H58" s="18"/>
      <c r="U58" s="3" t="s">
        <v>23</v>
      </c>
      <c r="V58" s="11">
        <v>0.25</v>
      </c>
      <c r="W58" s="4">
        <v>6</v>
      </c>
      <c r="Y58" s="18">
        <f>W58*V58</f>
        <v>1.5</v>
      </c>
      <c r="Z58" s="12">
        <f>$M$1</f>
        <v>3</v>
      </c>
      <c r="AA58" s="18">
        <f>Y58/Z58</f>
        <v>0.5</v>
      </c>
      <c r="AB58" s="18"/>
    </row>
    <row r="59" spans="1:28" x14ac:dyDescent="0.2">
      <c r="A59" s="28" t="s">
        <v>143</v>
      </c>
      <c r="B59" s="15"/>
      <c r="C59" s="2"/>
      <c r="E59" s="17"/>
      <c r="F59" s="17"/>
      <c r="G59" s="17"/>
      <c r="H59" s="17"/>
      <c r="U59" s="28" t="s">
        <v>143</v>
      </c>
      <c r="V59" s="15"/>
      <c r="W59" s="2"/>
      <c r="Y59" s="17"/>
      <c r="Z59" s="17"/>
      <c r="AA59" s="17"/>
      <c r="AB59" s="17"/>
    </row>
    <row r="60" spans="1:28" x14ac:dyDescent="0.2">
      <c r="A60" s="3" t="s">
        <v>22</v>
      </c>
      <c r="B60" s="11">
        <v>0.46</v>
      </c>
      <c r="C60" s="4">
        <v>5</v>
      </c>
      <c r="E60" s="18">
        <f>C60*B60</f>
        <v>2.3000000000000003</v>
      </c>
      <c r="F60" s="12">
        <f>$K$1</f>
        <v>4</v>
      </c>
      <c r="G60" s="18">
        <f>E60/F60</f>
        <v>0.57500000000000007</v>
      </c>
      <c r="H60" s="18">
        <f>LARGE(G60:G61,1)</f>
        <v>0.76666666666666672</v>
      </c>
      <c r="U60" s="3" t="s">
        <v>22</v>
      </c>
      <c r="V60" s="11">
        <v>0.46</v>
      </c>
      <c r="W60" s="4">
        <v>0</v>
      </c>
      <c r="Y60" s="18">
        <f>W60*V60</f>
        <v>0</v>
      </c>
      <c r="Z60" s="12">
        <f>$K$1</f>
        <v>4</v>
      </c>
      <c r="AA60" s="18">
        <f>Y60/Z60</f>
        <v>0</v>
      </c>
      <c r="AB60" s="18">
        <f>LARGE(AA60:AA61,1)</f>
        <v>0</v>
      </c>
    </row>
    <row r="61" spans="1:28" x14ac:dyDescent="0.2">
      <c r="A61" s="3" t="s">
        <v>23</v>
      </c>
      <c r="B61" s="11">
        <v>0.46</v>
      </c>
      <c r="C61" s="4">
        <v>5</v>
      </c>
      <c r="E61" s="18">
        <f>C61*B61</f>
        <v>2.3000000000000003</v>
      </c>
      <c r="F61" s="12">
        <f>$M$1</f>
        <v>3</v>
      </c>
      <c r="G61" s="18">
        <f>E61/F61</f>
        <v>0.76666666666666672</v>
      </c>
      <c r="H61" s="18"/>
      <c r="U61" s="3" t="s">
        <v>23</v>
      </c>
      <c r="V61" s="11">
        <v>0.46</v>
      </c>
      <c r="W61" s="4">
        <v>0</v>
      </c>
      <c r="Y61" s="18">
        <f>W61*V61</f>
        <v>0</v>
      </c>
      <c r="Z61" s="12">
        <f>$M$1</f>
        <v>3</v>
      </c>
      <c r="AA61" s="18">
        <f>Y61/Z61</f>
        <v>0</v>
      </c>
      <c r="AB61" s="18"/>
    </row>
    <row r="62" spans="1:28" x14ac:dyDescent="0.2">
      <c r="A62" s="28" t="s">
        <v>144</v>
      </c>
      <c r="B62" s="15"/>
      <c r="C62" s="2"/>
      <c r="E62" s="17"/>
      <c r="F62" s="17"/>
      <c r="G62" s="17"/>
      <c r="H62" s="17"/>
      <c r="U62" s="28" t="s">
        <v>144</v>
      </c>
      <c r="V62" s="15"/>
      <c r="W62" s="2"/>
      <c r="Y62" s="17"/>
      <c r="Z62" s="17"/>
      <c r="AA62" s="17"/>
      <c r="AB62" s="17"/>
    </row>
    <row r="63" spans="1:28" x14ac:dyDescent="0.2">
      <c r="A63" s="3" t="s">
        <v>22</v>
      </c>
      <c r="B63" s="11">
        <v>0.33</v>
      </c>
      <c r="C63" s="4">
        <v>16</v>
      </c>
      <c r="E63" s="18">
        <f>C63*B63</f>
        <v>5.28</v>
      </c>
      <c r="F63" s="12">
        <f>$K$1</f>
        <v>4</v>
      </c>
      <c r="G63" s="18">
        <f>E63/F63</f>
        <v>1.32</v>
      </c>
      <c r="H63" s="18">
        <f>LARGE(G63:G64,1)</f>
        <v>1.76</v>
      </c>
      <c r="U63" s="3" t="s">
        <v>22</v>
      </c>
      <c r="V63" s="11">
        <v>0.33</v>
      </c>
      <c r="W63" s="4">
        <v>2</v>
      </c>
      <c r="Y63" s="18">
        <f>W63*V63</f>
        <v>0.66</v>
      </c>
      <c r="Z63" s="12">
        <f>$K$1</f>
        <v>4</v>
      </c>
      <c r="AA63" s="18">
        <f>Y63/Z63</f>
        <v>0.16500000000000001</v>
      </c>
      <c r="AB63" s="18">
        <f>LARGE(AA63:AA64,1)</f>
        <v>0.22</v>
      </c>
    </row>
    <row r="64" spans="1:28" x14ac:dyDescent="0.2">
      <c r="A64" s="3" t="s">
        <v>23</v>
      </c>
      <c r="B64" s="11">
        <v>0.33</v>
      </c>
      <c r="C64" s="4">
        <v>16</v>
      </c>
      <c r="E64" s="18">
        <f>C64*B64</f>
        <v>5.28</v>
      </c>
      <c r="F64" s="12">
        <f>$M$1</f>
        <v>3</v>
      </c>
      <c r="G64" s="18">
        <f>E64/F64</f>
        <v>1.76</v>
      </c>
      <c r="H64" s="18"/>
      <c r="U64" s="3" t="s">
        <v>23</v>
      </c>
      <c r="V64" s="11">
        <v>0.33</v>
      </c>
      <c r="W64" s="4">
        <v>2</v>
      </c>
      <c r="Y64" s="18">
        <f>W64*V64</f>
        <v>0.66</v>
      </c>
      <c r="Z64" s="12">
        <f>$M$1</f>
        <v>3</v>
      </c>
      <c r="AA64" s="18">
        <f>Y64/Z64</f>
        <v>0.22</v>
      </c>
      <c r="AB64" s="18"/>
    </row>
    <row r="65" spans="1:28" x14ac:dyDescent="0.2">
      <c r="A65" s="28" t="s">
        <v>145</v>
      </c>
      <c r="B65" s="15"/>
      <c r="C65" s="2"/>
      <c r="E65" s="17"/>
      <c r="F65" s="17"/>
      <c r="G65" s="17"/>
      <c r="H65" s="17"/>
      <c r="U65" s="28" t="s">
        <v>145</v>
      </c>
      <c r="V65" s="15"/>
      <c r="W65" s="2"/>
      <c r="Y65" s="17"/>
      <c r="Z65" s="17"/>
      <c r="AA65" s="17"/>
      <c r="AB65" s="17"/>
    </row>
    <row r="66" spans="1:28" x14ac:dyDescent="0.2">
      <c r="A66" s="3" t="s">
        <v>22</v>
      </c>
      <c r="B66" s="11">
        <v>0.08</v>
      </c>
      <c r="C66" s="4">
        <v>43</v>
      </c>
      <c r="E66" s="18">
        <f>C66*B66</f>
        <v>3.44</v>
      </c>
      <c r="F66" s="12">
        <f>$K$1</f>
        <v>4</v>
      </c>
      <c r="G66" s="18">
        <f>E66/F66</f>
        <v>0.86</v>
      </c>
      <c r="H66" s="18">
        <f>LARGE(G66:G67,1)</f>
        <v>1.1466666666666667</v>
      </c>
      <c r="U66" s="3" t="s">
        <v>22</v>
      </c>
      <c r="V66" s="11">
        <v>0.08</v>
      </c>
      <c r="W66" s="4">
        <v>33</v>
      </c>
      <c r="Y66" s="18">
        <f>W66*V66</f>
        <v>2.64</v>
      </c>
      <c r="Z66" s="12">
        <f>$K$1</f>
        <v>4</v>
      </c>
      <c r="AA66" s="18">
        <f>Y66/Z66</f>
        <v>0.66</v>
      </c>
      <c r="AB66" s="18">
        <f>LARGE(AA66:AA67,1)</f>
        <v>0.88</v>
      </c>
    </row>
    <row r="67" spans="1:28" x14ac:dyDescent="0.2">
      <c r="A67" s="3" t="s">
        <v>23</v>
      </c>
      <c r="B67" s="11">
        <v>0.08</v>
      </c>
      <c r="C67" s="4">
        <v>43</v>
      </c>
      <c r="E67" s="18">
        <f>C67*B67</f>
        <v>3.44</v>
      </c>
      <c r="F67" s="12">
        <f>$M$1</f>
        <v>3</v>
      </c>
      <c r="G67" s="18">
        <f>E67/F67</f>
        <v>1.1466666666666667</v>
      </c>
      <c r="H67" s="18"/>
      <c r="U67" s="3" t="s">
        <v>23</v>
      </c>
      <c r="V67" s="11">
        <v>0.08</v>
      </c>
      <c r="W67" s="4">
        <v>33</v>
      </c>
      <c r="Y67" s="18">
        <f>W67*V67</f>
        <v>2.64</v>
      </c>
      <c r="Z67" s="12">
        <f>$M$1</f>
        <v>3</v>
      </c>
      <c r="AA67" s="18">
        <f>Y67/Z67</f>
        <v>0.88</v>
      </c>
      <c r="AB67" s="18"/>
    </row>
    <row r="68" spans="1:28" x14ac:dyDescent="0.2">
      <c r="A68" s="28" t="s">
        <v>146</v>
      </c>
      <c r="B68" s="15"/>
      <c r="C68" s="2"/>
      <c r="E68" s="17"/>
      <c r="F68" s="17"/>
      <c r="G68" s="17"/>
      <c r="H68" s="17"/>
      <c r="U68" s="28" t="s">
        <v>146</v>
      </c>
      <c r="V68" s="15"/>
      <c r="W68" s="2"/>
      <c r="Y68" s="17"/>
      <c r="Z68" s="17"/>
      <c r="AA68" s="17"/>
      <c r="AB68" s="17"/>
    </row>
    <row r="69" spans="1:28" x14ac:dyDescent="0.2">
      <c r="A69" s="3" t="s">
        <v>22</v>
      </c>
      <c r="B69" s="11">
        <v>0.17</v>
      </c>
      <c r="C69" s="4">
        <v>49</v>
      </c>
      <c r="E69" s="18">
        <f>C69*B69</f>
        <v>8.33</v>
      </c>
      <c r="F69" s="12">
        <f>$K$1</f>
        <v>4</v>
      </c>
      <c r="G69" s="18">
        <f>E69/F69</f>
        <v>2.0825</v>
      </c>
      <c r="H69" s="18">
        <f>LARGE(G69:G70,1)</f>
        <v>2.7766666666666668</v>
      </c>
      <c r="U69" s="3" t="s">
        <v>22</v>
      </c>
      <c r="V69" s="11">
        <v>0.17</v>
      </c>
      <c r="W69" s="4">
        <v>24</v>
      </c>
      <c r="Y69" s="18">
        <f>W69*V69</f>
        <v>4.08</v>
      </c>
      <c r="Z69" s="12">
        <f>$K$1</f>
        <v>4</v>
      </c>
      <c r="AA69" s="18">
        <f>Y69/Z69</f>
        <v>1.02</v>
      </c>
      <c r="AB69" s="18">
        <f>LARGE(AA69:AA70,1)</f>
        <v>1.36</v>
      </c>
    </row>
    <row r="70" spans="1:28" x14ac:dyDescent="0.2">
      <c r="A70" s="3" t="s">
        <v>23</v>
      </c>
      <c r="B70" s="11">
        <v>0.17</v>
      </c>
      <c r="C70" s="4">
        <v>49</v>
      </c>
      <c r="E70" s="18">
        <f>C70*B70</f>
        <v>8.33</v>
      </c>
      <c r="F70" s="12">
        <f>$M$1</f>
        <v>3</v>
      </c>
      <c r="G70" s="18">
        <f>E70/F70</f>
        <v>2.7766666666666668</v>
      </c>
      <c r="H70" s="18"/>
      <c r="U70" s="3" t="s">
        <v>23</v>
      </c>
      <c r="V70" s="11">
        <v>0.17</v>
      </c>
      <c r="W70" s="4">
        <v>24</v>
      </c>
      <c r="Y70" s="18">
        <f>W70*V70</f>
        <v>4.08</v>
      </c>
      <c r="Z70" s="12">
        <f>$M$1</f>
        <v>3</v>
      </c>
      <c r="AA70" s="18">
        <f>Y70/Z70</f>
        <v>1.36</v>
      </c>
      <c r="AB70" s="18"/>
    </row>
    <row r="71" spans="1:28" x14ac:dyDescent="0.2">
      <c r="A71" s="28" t="s">
        <v>147</v>
      </c>
      <c r="B71" s="15"/>
      <c r="C71" s="2"/>
      <c r="E71" s="17"/>
      <c r="F71" s="17"/>
      <c r="G71" s="17"/>
      <c r="H71" s="17"/>
      <c r="U71" s="28" t="s">
        <v>147</v>
      </c>
      <c r="V71" s="15"/>
      <c r="W71" s="2"/>
      <c r="Y71" s="17"/>
      <c r="Z71" s="17"/>
      <c r="AA71" s="17"/>
      <c r="AB71" s="17"/>
    </row>
    <row r="72" spans="1:28" x14ac:dyDescent="0.2">
      <c r="A72" s="3" t="s">
        <v>22</v>
      </c>
      <c r="B72" s="11">
        <v>7.4300000000000005E-2</v>
      </c>
      <c r="C72" s="4">
        <v>1</v>
      </c>
      <c r="E72" s="18">
        <f>C72*B72</f>
        <v>7.4300000000000005E-2</v>
      </c>
      <c r="F72" s="12">
        <f>$K$1</f>
        <v>4</v>
      </c>
      <c r="G72" s="18">
        <f>E72/F72</f>
        <v>1.8575000000000001E-2</v>
      </c>
      <c r="H72" s="18">
        <f>LARGE(G72:G73,1)</f>
        <v>2.4766666666666669E-2</v>
      </c>
      <c r="U72" s="3" t="s">
        <v>22</v>
      </c>
      <c r="V72" s="11">
        <v>7.4300000000000005E-2</v>
      </c>
      <c r="W72" s="4">
        <v>0</v>
      </c>
      <c r="Y72" s="18">
        <f>W72*V72</f>
        <v>0</v>
      </c>
      <c r="Z72" s="12">
        <f>$K$1</f>
        <v>4</v>
      </c>
      <c r="AA72" s="18">
        <f>Y72/Z72</f>
        <v>0</v>
      </c>
      <c r="AB72" s="18">
        <f>LARGE(AA72:AA73,1)</f>
        <v>0</v>
      </c>
    </row>
    <row r="73" spans="1:28" x14ac:dyDescent="0.2">
      <c r="A73" s="3" t="s">
        <v>23</v>
      </c>
      <c r="B73" s="11">
        <v>7.4300000000000005E-2</v>
      </c>
      <c r="C73" s="4">
        <v>1</v>
      </c>
      <c r="E73" s="18">
        <f>C73*B73</f>
        <v>7.4300000000000005E-2</v>
      </c>
      <c r="F73" s="12">
        <f>$M$1</f>
        <v>3</v>
      </c>
      <c r="G73" s="18">
        <f>E73/F73</f>
        <v>2.4766666666666669E-2</v>
      </c>
      <c r="H73" s="18"/>
      <c r="U73" s="3" t="s">
        <v>23</v>
      </c>
      <c r="V73" s="11">
        <v>7.4300000000000005E-2</v>
      </c>
      <c r="W73" s="4">
        <v>0</v>
      </c>
      <c r="Y73" s="18">
        <f>W73*V73</f>
        <v>0</v>
      </c>
      <c r="Z73" s="12">
        <f>$M$1</f>
        <v>3</v>
      </c>
      <c r="AA73" s="18">
        <f>Y73/Z73</f>
        <v>0</v>
      </c>
      <c r="AB73" s="18"/>
    </row>
    <row r="74" spans="1:28" x14ac:dyDescent="0.2">
      <c r="A74" s="28" t="s">
        <v>148</v>
      </c>
      <c r="B74" s="15"/>
      <c r="C74" s="2"/>
      <c r="E74" s="17"/>
      <c r="F74" s="17"/>
      <c r="G74" s="17"/>
      <c r="H74" s="17"/>
      <c r="U74" s="28" t="s">
        <v>148</v>
      </c>
      <c r="V74" s="15"/>
      <c r="W74" s="2"/>
      <c r="Y74" s="17"/>
      <c r="Z74" s="17"/>
      <c r="AA74" s="17"/>
      <c r="AB74" s="17"/>
    </row>
    <row r="75" spans="1:28" x14ac:dyDescent="0.2">
      <c r="A75" s="3" t="s">
        <v>22</v>
      </c>
      <c r="B75" s="11">
        <v>0.11</v>
      </c>
      <c r="C75" s="4">
        <v>6</v>
      </c>
      <c r="E75" s="18">
        <f>C75*B75</f>
        <v>0.66</v>
      </c>
      <c r="F75" s="12">
        <f>$K$1</f>
        <v>4</v>
      </c>
      <c r="G75" s="18">
        <f>E75/F75</f>
        <v>0.16500000000000001</v>
      </c>
      <c r="H75" s="18">
        <f>LARGE(G75:G76,1)</f>
        <v>0.22</v>
      </c>
      <c r="U75" s="3" t="s">
        <v>22</v>
      </c>
      <c r="V75" s="11">
        <v>0.11</v>
      </c>
      <c r="W75" s="4">
        <v>0</v>
      </c>
      <c r="Y75" s="18">
        <f>W75*V75</f>
        <v>0</v>
      </c>
      <c r="Z75" s="12">
        <f>$K$1</f>
        <v>4</v>
      </c>
      <c r="AA75" s="18">
        <f>Y75/Z75</f>
        <v>0</v>
      </c>
      <c r="AB75" s="18">
        <f>LARGE(AA75:AA76,1)</f>
        <v>0</v>
      </c>
    </row>
    <row r="76" spans="1:28" x14ac:dyDescent="0.2">
      <c r="A76" s="3" t="s">
        <v>23</v>
      </c>
      <c r="B76" s="11">
        <v>0.11</v>
      </c>
      <c r="C76" s="4">
        <v>6</v>
      </c>
      <c r="E76" s="18">
        <f>C76*B76</f>
        <v>0.66</v>
      </c>
      <c r="F76" s="12">
        <f>$M$1</f>
        <v>3</v>
      </c>
      <c r="G76" s="18">
        <f>E76/F76</f>
        <v>0.22</v>
      </c>
      <c r="H76" s="18"/>
      <c r="U76" s="3" t="s">
        <v>23</v>
      </c>
      <c r="V76" s="11">
        <v>0.11</v>
      </c>
      <c r="W76" s="4">
        <v>0</v>
      </c>
      <c r="Y76" s="18">
        <f>W76*V76</f>
        <v>0</v>
      </c>
      <c r="Z76" s="12">
        <f>$M$1</f>
        <v>3</v>
      </c>
      <c r="AA76" s="18">
        <f>Y76/Z76</f>
        <v>0</v>
      </c>
      <c r="AB76" s="18"/>
    </row>
    <row r="77" spans="1:28" x14ac:dyDescent="0.2">
      <c r="A77" s="28" t="s">
        <v>149</v>
      </c>
      <c r="B77" s="15"/>
      <c r="C77" s="2"/>
      <c r="E77" s="17"/>
      <c r="F77" s="17"/>
      <c r="G77" s="17"/>
      <c r="H77" s="17"/>
      <c r="U77" s="28" t="s">
        <v>149</v>
      </c>
      <c r="V77" s="15"/>
      <c r="W77" s="2"/>
      <c r="Y77" s="17"/>
      <c r="Z77" s="17"/>
      <c r="AA77" s="17"/>
      <c r="AB77" s="17"/>
    </row>
    <row r="78" spans="1:28" x14ac:dyDescent="0.2">
      <c r="A78" s="3" t="s">
        <v>22</v>
      </c>
      <c r="B78" s="11">
        <v>0.46</v>
      </c>
      <c r="C78" s="4">
        <v>4</v>
      </c>
      <c r="E78" s="18">
        <f>C78*B78</f>
        <v>1.84</v>
      </c>
      <c r="F78" s="12">
        <f>$K$1</f>
        <v>4</v>
      </c>
      <c r="G78" s="18">
        <f>E78/F78</f>
        <v>0.46</v>
      </c>
      <c r="H78" s="18">
        <f>LARGE(G78:G79,1)</f>
        <v>0.6133333333333334</v>
      </c>
      <c r="U78" s="3" t="s">
        <v>22</v>
      </c>
      <c r="V78" s="11">
        <v>0.46</v>
      </c>
      <c r="W78" s="4">
        <v>4</v>
      </c>
      <c r="Y78" s="18">
        <f>W78*V78</f>
        <v>1.84</v>
      </c>
      <c r="Z78" s="12">
        <f>$K$1</f>
        <v>4</v>
      </c>
      <c r="AA78" s="18">
        <f>Y78/Z78</f>
        <v>0.46</v>
      </c>
      <c r="AB78" s="18">
        <f>LARGE(AA78:AA79,1)</f>
        <v>0.6133333333333334</v>
      </c>
    </row>
    <row r="79" spans="1:28" x14ac:dyDescent="0.2">
      <c r="A79" s="3" t="s">
        <v>23</v>
      </c>
      <c r="B79" s="11">
        <v>0.46</v>
      </c>
      <c r="C79" s="4">
        <v>4</v>
      </c>
      <c r="E79" s="18">
        <f>C79*B79</f>
        <v>1.84</v>
      </c>
      <c r="F79" s="12">
        <f>$M$1</f>
        <v>3</v>
      </c>
      <c r="G79" s="18">
        <f>E79/F79</f>
        <v>0.6133333333333334</v>
      </c>
      <c r="H79" s="18"/>
      <c r="U79" s="3" t="s">
        <v>23</v>
      </c>
      <c r="V79" s="11">
        <v>0.46</v>
      </c>
      <c r="W79" s="4">
        <v>4</v>
      </c>
      <c r="Y79" s="18">
        <f>W79*V79</f>
        <v>1.84</v>
      </c>
      <c r="Z79" s="12">
        <f>$M$1</f>
        <v>3</v>
      </c>
      <c r="AA79" s="18">
        <f>Y79/Z79</f>
        <v>0.6133333333333334</v>
      </c>
      <c r="AB79" s="18"/>
    </row>
    <row r="80" spans="1:28" x14ac:dyDescent="0.2">
      <c r="A80" s="28" t="s">
        <v>150</v>
      </c>
      <c r="B80" s="15"/>
      <c r="C80" s="2"/>
      <c r="E80" s="17"/>
      <c r="F80" s="17"/>
      <c r="G80" s="17"/>
      <c r="H80" s="17"/>
      <c r="U80" s="28" t="s">
        <v>150</v>
      </c>
      <c r="V80" s="15"/>
      <c r="W80" s="2"/>
      <c r="Y80" s="17"/>
      <c r="Z80" s="17"/>
      <c r="AA80" s="17"/>
      <c r="AB80" s="17"/>
    </row>
    <row r="81" spans="1:28" x14ac:dyDescent="0.2">
      <c r="A81" s="3" t="s">
        <v>22</v>
      </c>
      <c r="B81" s="11">
        <v>0.17</v>
      </c>
      <c r="C81" s="4">
        <v>0</v>
      </c>
      <c r="E81" s="18">
        <f>C81*B81</f>
        <v>0</v>
      </c>
      <c r="F81" s="12">
        <f>$K$1</f>
        <v>4</v>
      </c>
      <c r="G81" s="18">
        <f>E81/F81</f>
        <v>0</v>
      </c>
      <c r="H81" s="18">
        <f>LARGE(G81:G82,1)</f>
        <v>0</v>
      </c>
      <c r="U81" s="3" t="s">
        <v>22</v>
      </c>
      <c r="V81" s="11">
        <v>0.17</v>
      </c>
      <c r="W81" s="4">
        <v>2</v>
      </c>
      <c r="Y81" s="18">
        <f>W81*V81</f>
        <v>0.34</v>
      </c>
      <c r="Z81" s="12">
        <f>$K$1</f>
        <v>4</v>
      </c>
      <c r="AA81" s="18">
        <f>Y81/Z81</f>
        <v>8.5000000000000006E-2</v>
      </c>
      <c r="AB81" s="18">
        <f>LARGE(AA81:AA82,1)</f>
        <v>0.11333333333333334</v>
      </c>
    </row>
    <row r="82" spans="1:28" x14ac:dyDescent="0.2">
      <c r="A82" s="3" t="s">
        <v>23</v>
      </c>
      <c r="B82" s="11">
        <v>0.17</v>
      </c>
      <c r="C82" s="4">
        <v>0</v>
      </c>
      <c r="E82" s="18">
        <f>C82*B82</f>
        <v>0</v>
      </c>
      <c r="F82" s="12">
        <f>$M$1</f>
        <v>3</v>
      </c>
      <c r="G82" s="18">
        <f>E82/F82</f>
        <v>0</v>
      </c>
      <c r="H82" s="18"/>
      <c r="U82" s="3" t="s">
        <v>23</v>
      </c>
      <c r="V82" s="11">
        <v>0.17</v>
      </c>
      <c r="W82" s="4">
        <v>2</v>
      </c>
      <c r="Y82" s="18">
        <f>W82*V82</f>
        <v>0.34</v>
      </c>
      <c r="Z82" s="12">
        <f>$M$1</f>
        <v>3</v>
      </c>
      <c r="AA82" s="18">
        <f>Y82/Z82</f>
        <v>0.11333333333333334</v>
      </c>
      <c r="AB82" s="18"/>
    </row>
    <row r="83" spans="1:28" x14ac:dyDescent="0.2">
      <c r="A83" s="28" t="s">
        <v>151</v>
      </c>
      <c r="B83" s="15"/>
      <c r="C83" s="2"/>
      <c r="E83" s="17"/>
      <c r="F83" s="17"/>
      <c r="G83" s="17"/>
      <c r="H83" s="17"/>
      <c r="U83" s="28" t="s">
        <v>151</v>
      </c>
      <c r="V83" s="15"/>
      <c r="W83" s="2"/>
      <c r="Y83" s="17"/>
      <c r="Z83" s="17"/>
      <c r="AA83" s="17"/>
      <c r="AB83" s="17"/>
    </row>
    <row r="84" spans="1:28" x14ac:dyDescent="0.2">
      <c r="A84" s="3" t="s">
        <v>22</v>
      </c>
      <c r="B84" s="11">
        <v>3.61E-2</v>
      </c>
      <c r="C84" s="4">
        <v>2</v>
      </c>
      <c r="E84" s="18">
        <f>C84*B84</f>
        <v>7.22E-2</v>
      </c>
      <c r="F84" s="12">
        <f>$K$1</f>
        <v>4</v>
      </c>
      <c r="G84" s="18">
        <f>E84/F84</f>
        <v>1.805E-2</v>
      </c>
      <c r="H84" s="18">
        <f>LARGE(G84:G85,1)</f>
        <v>2.4066666666666667E-2</v>
      </c>
      <c r="U84" s="3" t="s">
        <v>22</v>
      </c>
      <c r="V84" s="11">
        <v>3.61E-2</v>
      </c>
      <c r="W84" s="4">
        <v>1</v>
      </c>
      <c r="Y84" s="18">
        <f>W84*V84</f>
        <v>3.61E-2</v>
      </c>
      <c r="Z84" s="12">
        <f>$K$1</f>
        <v>4</v>
      </c>
      <c r="AA84" s="18">
        <f>Y84/Z84</f>
        <v>9.025E-3</v>
      </c>
      <c r="AB84" s="18">
        <f>LARGE(AA84:AA85,1)</f>
        <v>1.2033333333333333E-2</v>
      </c>
    </row>
    <row r="85" spans="1:28" x14ac:dyDescent="0.2">
      <c r="A85" s="3" t="s">
        <v>23</v>
      </c>
      <c r="B85" s="11">
        <v>3.61E-2</v>
      </c>
      <c r="C85" s="4">
        <v>2</v>
      </c>
      <c r="E85" s="18">
        <f>C85*B85</f>
        <v>7.22E-2</v>
      </c>
      <c r="F85" s="12">
        <f>$M$1</f>
        <v>3</v>
      </c>
      <c r="G85" s="18">
        <f>E85/F85</f>
        <v>2.4066666666666667E-2</v>
      </c>
      <c r="H85" s="18"/>
      <c r="U85" s="3" t="s">
        <v>23</v>
      </c>
      <c r="V85" s="11">
        <v>3.61E-2</v>
      </c>
      <c r="W85" s="4">
        <v>1</v>
      </c>
      <c r="Y85" s="18">
        <f>W85*V85</f>
        <v>3.61E-2</v>
      </c>
      <c r="Z85" s="12">
        <f>$M$1</f>
        <v>3</v>
      </c>
      <c r="AA85" s="18">
        <f>Y85/Z85</f>
        <v>1.2033333333333333E-2</v>
      </c>
      <c r="AB85" s="18"/>
    </row>
    <row r="86" spans="1:28" x14ac:dyDescent="0.2">
      <c r="A86" s="28" t="s">
        <v>152</v>
      </c>
      <c r="B86" s="15"/>
      <c r="C86" s="2"/>
      <c r="E86" s="17"/>
      <c r="F86" s="17"/>
      <c r="G86" s="17"/>
      <c r="H86" s="17"/>
      <c r="U86" s="28" t="s">
        <v>152</v>
      </c>
      <c r="V86" s="15"/>
      <c r="W86" s="2"/>
      <c r="Y86" s="17"/>
      <c r="Z86" s="17"/>
      <c r="AA86" s="17"/>
      <c r="AB86" s="17"/>
    </row>
    <row r="87" spans="1:28" x14ac:dyDescent="0.2">
      <c r="A87" s="3" t="s">
        <v>22</v>
      </c>
      <c r="B87" s="11">
        <v>0.14000000000000001</v>
      </c>
      <c r="C87" s="4">
        <v>4</v>
      </c>
      <c r="E87" s="18">
        <f>C87*B87</f>
        <v>0.56000000000000005</v>
      </c>
      <c r="F87" s="12">
        <f>$K$1</f>
        <v>4</v>
      </c>
      <c r="G87" s="18">
        <f>E87/F87</f>
        <v>0.14000000000000001</v>
      </c>
      <c r="H87" s="18">
        <f>LARGE(G87:G88,1)</f>
        <v>0.18666666666666668</v>
      </c>
      <c r="U87" s="3" t="s">
        <v>22</v>
      </c>
      <c r="V87" s="11">
        <v>0.14000000000000001</v>
      </c>
      <c r="W87" s="4">
        <v>2</v>
      </c>
      <c r="Y87" s="18">
        <f>W87*V87</f>
        <v>0.28000000000000003</v>
      </c>
      <c r="Z87" s="12">
        <f>$K$1</f>
        <v>4</v>
      </c>
      <c r="AA87" s="18">
        <f>Y87/Z87</f>
        <v>7.0000000000000007E-2</v>
      </c>
      <c r="AB87" s="18">
        <f>LARGE(AA87:AA88,1)</f>
        <v>9.3333333333333338E-2</v>
      </c>
    </row>
    <row r="88" spans="1:28" x14ac:dyDescent="0.2">
      <c r="A88" s="3" t="s">
        <v>23</v>
      </c>
      <c r="B88" s="11">
        <v>0.14000000000000001</v>
      </c>
      <c r="C88" s="4">
        <v>4</v>
      </c>
      <c r="E88" s="18">
        <f>C88*B88</f>
        <v>0.56000000000000005</v>
      </c>
      <c r="F88" s="12">
        <f>$M$1</f>
        <v>3</v>
      </c>
      <c r="G88" s="18">
        <f>E88/F88</f>
        <v>0.18666666666666668</v>
      </c>
      <c r="H88" s="18"/>
      <c r="U88" s="3" t="s">
        <v>23</v>
      </c>
      <c r="V88" s="11">
        <v>0.14000000000000001</v>
      </c>
      <c r="W88" s="4">
        <v>2</v>
      </c>
      <c r="Y88" s="18">
        <f>W88*V88</f>
        <v>0.28000000000000003</v>
      </c>
      <c r="Z88" s="12">
        <f>$M$1</f>
        <v>3</v>
      </c>
      <c r="AA88" s="18">
        <f>Y88/Z88</f>
        <v>9.3333333333333338E-2</v>
      </c>
      <c r="AB88" s="18"/>
    </row>
    <row r="89" spans="1:28" x14ac:dyDescent="0.2">
      <c r="A89" s="28" t="s">
        <v>153</v>
      </c>
      <c r="B89" s="15"/>
      <c r="C89" s="2"/>
      <c r="E89" s="17"/>
      <c r="F89" s="17"/>
      <c r="G89" s="17"/>
      <c r="H89" s="17"/>
      <c r="U89" s="28" t="s">
        <v>153</v>
      </c>
      <c r="V89" s="15"/>
      <c r="W89" s="2"/>
      <c r="Y89" s="17"/>
      <c r="Z89" s="17"/>
      <c r="AA89" s="17"/>
      <c r="AB89" s="17"/>
    </row>
    <row r="90" spans="1:28" x14ac:dyDescent="0.2">
      <c r="A90" s="3" t="s">
        <v>22</v>
      </c>
      <c r="B90" s="11">
        <v>0.14000000000000001</v>
      </c>
      <c r="C90" s="4">
        <v>1</v>
      </c>
      <c r="E90" s="18">
        <f>C90*B90</f>
        <v>0.14000000000000001</v>
      </c>
      <c r="F90" s="12">
        <f>$K$1</f>
        <v>4</v>
      </c>
      <c r="G90" s="18">
        <f>E90/F90</f>
        <v>3.5000000000000003E-2</v>
      </c>
      <c r="H90" s="18">
        <f>LARGE(G90:G91,1)</f>
        <v>4.6666666666666669E-2</v>
      </c>
      <c r="U90" s="3" t="s">
        <v>22</v>
      </c>
      <c r="V90" s="11">
        <v>0.14000000000000001</v>
      </c>
      <c r="W90" s="4">
        <v>1</v>
      </c>
      <c r="Y90" s="18">
        <f>W90*V90</f>
        <v>0.14000000000000001</v>
      </c>
      <c r="Z90" s="12">
        <f>$K$1</f>
        <v>4</v>
      </c>
      <c r="AA90" s="18">
        <f>Y90/Z90</f>
        <v>3.5000000000000003E-2</v>
      </c>
      <c r="AB90" s="18">
        <f>LARGE(AA90:AA91,1)</f>
        <v>4.6666666666666669E-2</v>
      </c>
    </row>
    <row r="91" spans="1:28" x14ac:dyDescent="0.2">
      <c r="A91" s="3" t="s">
        <v>23</v>
      </c>
      <c r="B91" s="11">
        <v>0.14000000000000001</v>
      </c>
      <c r="C91" s="4">
        <v>1</v>
      </c>
      <c r="E91" s="18">
        <f>C91*B91</f>
        <v>0.14000000000000001</v>
      </c>
      <c r="F91" s="12">
        <f>$M$1</f>
        <v>3</v>
      </c>
      <c r="G91" s="18">
        <f>E91/F91</f>
        <v>4.6666666666666669E-2</v>
      </c>
      <c r="H91" s="18"/>
      <c r="U91" s="3" t="s">
        <v>23</v>
      </c>
      <c r="V91" s="11">
        <v>0.14000000000000001</v>
      </c>
      <c r="W91" s="4">
        <v>1</v>
      </c>
      <c r="Y91" s="18">
        <f>W91*V91</f>
        <v>0.14000000000000001</v>
      </c>
      <c r="Z91" s="12">
        <f>$M$1</f>
        <v>3</v>
      </c>
      <c r="AA91" s="18">
        <f>Y91/Z91</f>
        <v>4.6666666666666669E-2</v>
      </c>
      <c r="AB91" s="18"/>
    </row>
    <row r="92" spans="1:28" x14ac:dyDescent="0.2">
      <c r="A92" s="1" t="s">
        <v>154</v>
      </c>
      <c r="B92" s="15"/>
      <c r="C92" s="2"/>
      <c r="E92" s="17"/>
      <c r="F92" s="17"/>
      <c r="G92" s="17"/>
      <c r="H92" s="17"/>
      <c r="U92" s="1" t="s">
        <v>154</v>
      </c>
      <c r="V92" s="15"/>
      <c r="W92" s="2"/>
      <c r="Y92" s="17"/>
      <c r="Z92" s="17"/>
      <c r="AA92" s="17"/>
      <c r="AB92" s="17"/>
    </row>
    <row r="93" spans="1:28" x14ac:dyDescent="0.2">
      <c r="A93" s="3" t="s">
        <v>22</v>
      </c>
      <c r="B93" s="11">
        <v>0.33700000000000002</v>
      </c>
      <c r="C93" s="4">
        <v>2</v>
      </c>
      <c r="E93" s="18">
        <f>C93*B93</f>
        <v>0.67400000000000004</v>
      </c>
      <c r="F93" s="12">
        <f>$K$1</f>
        <v>4</v>
      </c>
      <c r="G93" s="18">
        <f>E93/F93</f>
        <v>0.16850000000000001</v>
      </c>
      <c r="H93" s="18">
        <f>LARGE(G93:G94,1)</f>
        <v>0.22466666666666668</v>
      </c>
      <c r="U93" s="3" t="s">
        <v>22</v>
      </c>
      <c r="V93" s="11">
        <v>0.33700000000000002</v>
      </c>
      <c r="W93" s="4">
        <v>0</v>
      </c>
      <c r="Y93" s="18">
        <f>W93*V93</f>
        <v>0</v>
      </c>
      <c r="Z93" s="12">
        <f>$K$1</f>
        <v>4</v>
      </c>
      <c r="AA93" s="18">
        <f>Y93/Z93</f>
        <v>0</v>
      </c>
      <c r="AB93" s="18">
        <f>LARGE(AA93:AA94,1)</f>
        <v>0</v>
      </c>
    </row>
    <row r="94" spans="1:28" x14ac:dyDescent="0.2">
      <c r="A94" s="3" t="s">
        <v>23</v>
      </c>
      <c r="B94" s="11">
        <v>0.33700000000000002</v>
      </c>
      <c r="C94" s="4">
        <v>2</v>
      </c>
      <c r="E94" s="18">
        <f>C94*B94</f>
        <v>0.67400000000000004</v>
      </c>
      <c r="F94" s="12">
        <f>$M$1</f>
        <v>3</v>
      </c>
      <c r="G94" s="18">
        <f>E94/F94</f>
        <v>0.22466666666666668</v>
      </c>
      <c r="H94" s="18"/>
      <c r="U94" s="3" t="s">
        <v>23</v>
      </c>
      <c r="V94" s="11">
        <v>0.33700000000000002</v>
      </c>
      <c r="W94" s="4">
        <v>0</v>
      </c>
      <c r="Y94" s="18">
        <f>W94*V94</f>
        <v>0</v>
      </c>
      <c r="Z94" s="12">
        <f>$M$1</f>
        <v>3</v>
      </c>
      <c r="AA94" s="18">
        <f>Y94/Z94</f>
        <v>0</v>
      </c>
      <c r="AB94" s="18"/>
    </row>
    <row r="95" spans="1:28" x14ac:dyDescent="0.2">
      <c r="A95" s="1" t="s">
        <v>155</v>
      </c>
      <c r="B95" s="15"/>
      <c r="C95" s="2"/>
      <c r="E95" s="17"/>
      <c r="F95" s="17"/>
      <c r="G95" s="17"/>
      <c r="H95" s="17"/>
      <c r="U95" s="1" t="s">
        <v>155</v>
      </c>
      <c r="V95" s="15"/>
      <c r="W95" s="2"/>
      <c r="Y95" s="17"/>
      <c r="Z95" s="17"/>
      <c r="AA95" s="17"/>
      <c r="AB95" s="17"/>
    </row>
    <row r="96" spans="1:28" x14ac:dyDescent="0.2">
      <c r="A96" s="3" t="s">
        <v>22</v>
      </c>
      <c r="B96" s="11">
        <v>0.25</v>
      </c>
      <c r="C96" s="4">
        <v>6</v>
      </c>
      <c r="E96" s="18">
        <f>C96*B96</f>
        <v>1.5</v>
      </c>
      <c r="F96" s="12">
        <f>$K$1</f>
        <v>4</v>
      </c>
      <c r="G96" s="18">
        <f>E96/F96</f>
        <v>0.375</v>
      </c>
      <c r="H96" s="18">
        <f>LARGE(G96:G97,1)</f>
        <v>0.5</v>
      </c>
      <c r="U96" s="3" t="s">
        <v>22</v>
      </c>
      <c r="V96" s="11">
        <v>0.25</v>
      </c>
      <c r="W96" s="4">
        <v>4</v>
      </c>
      <c r="Y96" s="18">
        <f>W96*V96</f>
        <v>1</v>
      </c>
      <c r="Z96" s="12">
        <f>$K$1</f>
        <v>4</v>
      </c>
      <c r="AA96" s="18">
        <f>Y96/Z96</f>
        <v>0.25</v>
      </c>
      <c r="AB96" s="18">
        <f>LARGE(AA96:AA97,1)</f>
        <v>0.33333333333333331</v>
      </c>
    </row>
    <row r="97" spans="1:28" x14ac:dyDescent="0.2">
      <c r="A97" s="3" t="s">
        <v>23</v>
      </c>
      <c r="B97" s="11">
        <v>0.25</v>
      </c>
      <c r="C97" s="4">
        <v>6</v>
      </c>
      <c r="E97" s="18">
        <f>C97*B97</f>
        <v>1.5</v>
      </c>
      <c r="F97" s="12">
        <f>$M$1</f>
        <v>3</v>
      </c>
      <c r="G97" s="18">
        <f>E97/F97</f>
        <v>0.5</v>
      </c>
      <c r="H97" s="18"/>
      <c r="U97" s="3" t="s">
        <v>23</v>
      </c>
      <c r="V97" s="11">
        <v>0.25</v>
      </c>
      <c r="W97" s="4">
        <v>4</v>
      </c>
      <c r="Y97" s="18">
        <f>W97*V97</f>
        <v>1</v>
      </c>
      <c r="Z97" s="12">
        <f>$M$1</f>
        <v>3</v>
      </c>
      <c r="AA97" s="18">
        <f>Y97/Z97</f>
        <v>0.33333333333333331</v>
      </c>
      <c r="AB97" s="18"/>
    </row>
    <row r="98" spans="1:28" x14ac:dyDescent="0.2">
      <c r="A98" s="1" t="s">
        <v>156</v>
      </c>
      <c r="B98" s="15"/>
      <c r="C98" s="2"/>
      <c r="E98" s="17"/>
      <c r="F98" s="17"/>
      <c r="G98" s="17"/>
      <c r="H98" s="17"/>
      <c r="U98" s="1" t="s">
        <v>156</v>
      </c>
      <c r="V98" s="15"/>
      <c r="W98" s="2"/>
      <c r="Y98" s="17"/>
      <c r="Z98" s="17"/>
      <c r="AA98" s="17"/>
      <c r="AB98" s="17"/>
    </row>
    <row r="99" spans="1:28" x14ac:dyDescent="0.2">
      <c r="A99" s="3" t="s">
        <v>22</v>
      </c>
      <c r="B99" s="11">
        <v>0.2175</v>
      </c>
      <c r="C99" s="4">
        <v>0</v>
      </c>
      <c r="E99" s="18">
        <f>C99*B99</f>
        <v>0</v>
      </c>
      <c r="F99" s="12">
        <f>$K$1</f>
        <v>4</v>
      </c>
      <c r="G99" s="18">
        <f>E99/F99</f>
        <v>0</v>
      </c>
      <c r="H99" s="18">
        <f>LARGE(G99:G100,1)</f>
        <v>0</v>
      </c>
      <c r="U99" s="3" t="s">
        <v>22</v>
      </c>
      <c r="V99" s="11">
        <v>0.2175</v>
      </c>
      <c r="W99" s="4">
        <v>4</v>
      </c>
      <c r="Y99" s="18">
        <f>W99*V99</f>
        <v>0.87</v>
      </c>
      <c r="Z99" s="12">
        <f>$K$1</f>
        <v>4</v>
      </c>
      <c r="AA99" s="18">
        <f>Y99/Z99</f>
        <v>0.2175</v>
      </c>
      <c r="AB99" s="18">
        <f>LARGE(AA99:AA100,1)</f>
        <v>0.28999999999999998</v>
      </c>
    </row>
    <row r="100" spans="1:28" x14ac:dyDescent="0.2">
      <c r="A100" s="3" t="s">
        <v>23</v>
      </c>
      <c r="B100" s="11">
        <v>0.2175</v>
      </c>
      <c r="C100" s="4">
        <v>0</v>
      </c>
      <c r="E100" s="18">
        <f>C100*B100</f>
        <v>0</v>
      </c>
      <c r="F100" s="12">
        <f>$M$1</f>
        <v>3</v>
      </c>
      <c r="G100" s="18">
        <f>E100/F100</f>
        <v>0</v>
      </c>
      <c r="H100" s="18"/>
      <c r="U100" s="3" t="s">
        <v>23</v>
      </c>
      <c r="V100" s="11">
        <v>0.2175</v>
      </c>
      <c r="W100" s="4">
        <v>4</v>
      </c>
      <c r="Y100" s="18">
        <f>W100*V100</f>
        <v>0.87</v>
      </c>
      <c r="Z100" s="12">
        <f>$M$1</f>
        <v>3</v>
      </c>
      <c r="AA100" s="18">
        <f>Y100/Z100</f>
        <v>0.28999999999999998</v>
      </c>
      <c r="AB100" s="18"/>
    </row>
    <row r="101" spans="1:28" x14ac:dyDescent="0.2">
      <c r="A101" s="28" t="s">
        <v>68</v>
      </c>
      <c r="B101" s="15"/>
      <c r="C101" s="2"/>
      <c r="E101" s="17"/>
      <c r="F101" s="17"/>
      <c r="G101" s="17"/>
      <c r="H101" s="17"/>
      <c r="U101" s="28" t="s">
        <v>68</v>
      </c>
      <c r="V101" s="15"/>
      <c r="W101" s="2"/>
      <c r="Y101" s="17"/>
      <c r="Z101" s="17"/>
      <c r="AA101" s="17"/>
      <c r="AB101" s="17"/>
    </row>
    <row r="102" spans="1:28" x14ac:dyDescent="0.2">
      <c r="A102" s="3" t="s">
        <v>22</v>
      </c>
      <c r="B102" s="11"/>
      <c r="C102" s="4">
        <v>3</v>
      </c>
      <c r="E102" s="18">
        <f>C102*B102</f>
        <v>0</v>
      </c>
      <c r="F102" s="12">
        <f>$K$1</f>
        <v>4</v>
      </c>
      <c r="G102" s="18">
        <f>E102/F102</f>
        <v>0</v>
      </c>
      <c r="H102" s="18">
        <f>LARGE(G102:G103,1)</f>
        <v>0.65</v>
      </c>
      <c r="U102" s="3" t="s">
        <v>22</v>
      </c>
      <c r="V102" s="11"/>
      <c r="W102" s="4">
        <v>4.62</v>
      </c>
      <c r="Y102" s="18">
        <f>W102*V102</f>
        <v>0</v>
      </c>
      <c r="Z102" s="12">
        <f>$K$1</f>
        <v>4</v>
      </c>
      <c r="AA102" s="18">
        <f>Y102/Z102</f>
        <v>0</v>
      </c>
      <c r="AB102" s="18">
        <f>LARGE(AA102:AA103,1)</f>
        <v>1.0010000000000001</v>
      </c>
    </row>
    <row r="103" spans="1:28" x14ac:dyDescent="0.2">
      <c r="A103" s="3" t="s">
        <v>23</v>
      </c>
      <c r="B103" s="11">
        <v>0.65</v>
      </c>
      <c r="C103" s="4">
        <v>3</v>
      </c>
      <c r="E103" s="18">
        <f>C103*B103</f>
        <v>1.9500000000000002</v>
      </c>
      <c r="F103" s="12">
        <f>$M$1</f>
        <v>3</v>
      </c>
      <c r="G103" s="18">
        <f>E103/F103</f>
        <v>0.65</v>
      </c>
      <c r="H103" s="18"/>
      <c r="U103" s="3" t="s">
        <v>23</v>
      </c>
      <c r="V103" s="11">
        <v>0.65</v>
      </c>
      <c r="W103" s="16">
        <v>4.62</v>
      </c>
      <c r="Y103" s="18">
        <f>W103*V103</f>
        <v>3.0030000000000001</v>
      </c>
      <c r="Z103" s="12">
        <f>$M$1</f>
        <v>3</v>
      </c>
      <c r="AA103" s="18">
        <f>Y103/Z103</f>
        <v>1.0010000000000001</v>
      </c>
      <c r="AB103" s="18"/>
    </row>
    <row r="104" spans="1:28" x14ac:dyDescent="0.2">
      <c r="A104" s="28" t="s">
        <v>74</v>
      </c>
      <c r="B104" s="15"/>
      <c r="C104" s="2"/>
      <c r="E104" s="17"/>
      <c r="F104" s="17"/>
      <c r="G104" s="17"/>
      <c r="H104" s="17"/>
      <c r="U104" s="28" t="s">
        <v>74</v>
      </c>
      <c r="V104" s="15"/>
      <c r="W104" s="2"/>
      <c r="Y104" s="17"/>
      <c r="Z104" s="17"/>
      <c r="AA104" s="17"/>
      <c r="AB104" s="17"/>
    </row>
    <row r="105" spans="1:28" x14ac:dyDescent="0.2">
      <c r="A105" s="3" t="s">
        <v>22</v>
      </c>
      <c r="B105" s="11">
        <v>0.39100000000000001</v>
      </c>
      <c r="C105" s="4">
        <v>17.09</v>
      </c>
      <c r="E105" s="18">
        <f>C105*B105</f>
        <v>6.6821900000000003</v>
      </c>
      <c r="F105" s="12">
        <f>$K$1</f>
        <v>4</v>
      </c>
      <c r="G105" s="18">
        <f>E105/F105</f>
        <v>1.6705475000000001</v>
      </c>
      <c r="H105" s="18">
        <f>LARGE(G105:G106,1)</f>
        <v>1.6705475000000001</v>
      </c>
      <c r="U105" s="3" t="s">
        <v>22</v>
      </c>
      <c r="V105" s="11">
        <v>0.39100000000000001</v>
      </c>
      <c r="W105" s="4">
        <v>6.97</v>
      </c>
      <c r="Y105" s="18">
        <f>W105*V105</f>
        <v>2.7252700000000001</v>
      </c>
      <c r="Z105" s="12">
        <f>$K$1</f>
        <v>4</v>
      </c>
      <c r="AA105" s="18">
        <f>Y105/Z105</f>
        <v>0.68131750000000002</v>
      </c>
      <c r="AB105" s="18">
        <f>LARGE(AA105:AA106,1)</f>
        <v>0.68131750000000002</v>
      </c>
    </row>
    <row r="106" spans="1:28" x14ac:dyDescent="0.2">
      <c r="A106" s="3" t="s">
        <v>23</v>
      </c>
      <c r="B106" s="11">
        <v>5.5E-2</v>
      </c>
      <c r="C106" s="4">
        <v>17.09</v>
      </c>
      <c r="E106" s="18">
        <f>C106*B106</f>
        <v>0.93994999999999995</v>
      </c>
      <c r="F106" s="12">
        <f>$M$1</f>
        <v>3</v>
      </c>
      <c r="G106" s="18">
        <f>E106/F106</f>
        <v>0.31331666666666663</v>
      </c>
      <c r="H106" s="18"/>
      <c r="U106" s="3" t="s">
        <v>23</v>
      </c>
      <c r="V106" s="11">
        <v>5.5E-2</v>
      </c>
      <c r="W106" s="4">
        <v>6.97</v>
      </c>
      <c r="Y106" s="18">
        <f>W106*V106</f>
        <v>0.38334999999999997</v>
      </c>
      <c r="Z106" s="12">
        <f>$M$1</f>
        <v>3</v>
      </c>
      <c r="AA106" s="18">
        <f>Y106/Z106</f>
        <v>0.12778333333333333</v>
      </c>
      <c r="AB106" s="18"/>
    </row>
    <row r="107" spans="1:28" x14ac:dyDescent="0.2">
      <c r="A107" s="28" t="s">
        <v>67</v>
      </c>
      <c r="B107" s="15"/>
      <c r="C107" s="2"/>
      <c r="E107" s="17"/>
      <c r="F107" s="17"/>
      <c r="G107" s="17"/>
      <c r="H107" s="17"/>
      <c r="U107" s="28" t="s">
        <v>67</v>
      </c>
      <c r="V107" s="15"/>
      <c r="W107" s="2"/>
      <c r="Y107" s="17"/>
      <c r="Z107" s="17"/>
      <c r="AA107" s="17"/>
      <c r="AB107" s="17"/>
    </row>
    <row r="108" spans="1:28" x14ac:dyDescent="0.2">
      <c r="A108" s="3" t="s">
        <v>22</v>
      </c>
      <c r="B108" s="11">
        <v>0.61299999999999999</v>
      </c>
      <c r="C108" s="4">
        <v>16.36</v>
      </c>
      <c r="E108" s="18">
        <f>C108*B108</f>
        <v>10.02868</v>
      </c>
      <c r="F108" s="12">
        <f>$K$1</f>
        <v>4</v>
      </c>
      <c r="G108" s="18">
        <f>E108/F108</f>
        <v>2.5071699999999999</v>
      </c>
      <c r="H108" s="18">
        <f>LARGE(G108:G109,1)</f>
        <v>2.5071699999999999</v>
      </c>
      <c r="U108" s="3" t="s">
        <v>22</v>
      </c>
      <c r="V108" s="11">
        <v>0.61299999999999999</v>
      </c>
      <c r="W108" s="4">
        <v>8.25</v>
      </c>
      <c r="Y108" s="18">
        <f>W108*V108</f>
        <v>5.0572499999999998</v>
      </c>
      <c r="Z108" s="12">
        <f>$K$1</f>
        <v>4</v>
      </c>
      <c r="AA108" s="18">
        <f>Y108/Z108</f>
        <v>1.2643125</v>
      </c>
      <c r="AB108" s="18">
        <f>LARGE(AA108:AA109,1)</f>
        <v>1.2643125</v>
      </c>
    </row>
    <row r="109" spans="1:28" x14ac:dyDescent="0.2">
      <c r="A109" s="3" t="s">
        <v>23</v>
      </c>
      <c r="B109" s="11">
        <v>8.5999999999999993E-2</v>
      </c>
      <c r="C109" s="4">
        <v>16.36</v>
      </c>
      <c r="E109" s="18">
        <f>C109*B109</f>
        <v>1.4069599999999998</v>
      </c>
      <c r="F109" s="12">
        <f>$M$1</f>
        <v>3</v>
      </c>
      <c r="G109" s="18">
        <f>E109/F109</f>
        <v>0.46898666666666661</v>
      </c>
      <c r="H109" s="18"/>
      <c r="U109" s="3" t="s">
        <v>23</v>
      </c>
      <c r="V109" s="11">
        <v>8.5999999999999993E-2</v>
      </c>
      <c r="W109" s="4">
        <v>8.25</v>
      </c>
      <c r="Y109" s="18">
        <f>W109*V109</f>
        <v>0.70949999999999991</v>
      </c>
      <c r="Z109" s="12">
        <f>$M$1</f>
        <v>3</v>
      </c>
      <c r="AA109" s="18">
        <f>Y109/Z109</f>
        <v>0.23649999999999996</v>
      </c>
      <c r="AB109" s="18"/>
    </row>
    <row r="110" spans="1:28" x14ac:dyDescent="0.2">
      <c r="A110" s="28" t="s">
        <v>75</v>
      </c>
      <c r="B110" s="15"/>
      <c r="C110" s="2"/>
      <c r="E110" s="17"/>
      <c r="F110" s="17"/>
      <c r="G110" s="17"/>
      <c r="H110" s="17"/>
      <c r="U110" s="28" t="s">
        <v>75</v>
      </c>
      <c r="V110" s="15"/>
      <c r="W110" s="2"/>
      <c r="Y110" s="17"/>
      <c r="Z110" s="17"/>
      <c r="AA110" s="17"/>
      <c r="AB110" s="17"/>
    </row>
    <row r="111" spans="1:28" x14ac:dyDescent="0.2">
      <c r="A111" s="3" t="s">
        <v>22</v>
      </c>
      <c r="B111" s="11">
        <v>0.14099999999999999</v>
      </c>
      <c r="C111" s="4">
        <v>20.440000000000001</v>
      </c>
      <c r="E111" s="18">
        <f>C111*B111</f>
        <v>2.8820399999999999</v>
      </c>
      <c r="F111" s="12">
        <f>$K$1</f>
        <v>4</v>
      </c>
      <c r="G111" s="18">
        <f>E111/F111</f>
        <v>0.72050999999999998</v>
      </c>
      <c r="H111" s="18">
        <f>LARGE(G111:G112,1)</f>
        <v>0.72050999999999998</v>
      </c>
      <c r="U111" s="3" t="s">
        <v>22</v>
      </c>
      <c r="V111" s="11">
        <v>0.14099999999999999</v>
      </c>
      <c r="W111" s="4">
        <v>0</v>
      </c>
      <c r="Y111" s="18">
        <f>W111*V111</f>
        <v>0</v>
      </c>
      <c r="Z111" s="12">
        <f>$K$1</f>
        <v>4</v>
      </c>
      <c r="AA111" s="18">
        <f>Y111/Z111</f>
        <v>0</v>
      </c>
      <c r="AB111" s="18">
        <f>LARGE(AA111:AA112,1)</f>
        <v>0</v>
      </c>
    </row>
    <row r="112" spans="1:28" x14ac:dyDescent="0.2">
      <c r="A112" s="3" t="s">
        <v>23</v>
      </c>
      <c r="B112" s="11">
        <v>0.02</v>
      </c>
      <c r="C112" s="4">
        <v>20.440000000000001</v>
      </c>
      <c r="E112" s="18">
        <f>C112*B112</f>
        <v>0.40880000000000005</v>
      </c>
      <c r="F112" s="12">
        <f>$M$1</f>
        <v>3</v>
      </c>
      <c r="G112" s="18">
        <f>E112/F112</f>
        <v>0.13626666666666667</v>
      </c>
      <c r="H112" s="18"/>
      <c r="U112" s="3" t="s">
        <v>23</v>
      </c>
      <c r="V112" s="11">
        <v>0.02</v>
      </c>
      <c r="W112" s="4">
        <v>0</v>
      </c>
      <c r="Y112" s="18">
        <f>W112*V112</f>
        <v>0</v>
      </c>
      <c r="Z112" s="12">
        <f>$M$1</f>
        <v>3</v>
      </c>
      <c r="AA112" s="18">
        <f>Y112/Z112</f>
        <v>0</v>
      </c>
      <c r="AB112" s="18"/>
    </row>
    <row r="113" spans="1:28" x14ac:dyDescent="0.2">
      <c r="A113" s="28" t="s">
        <v>76</v>
      </c>
      <c r="B113" s="15"/>
      <c r="C113" s="2"/>
      <c r="E113" s="17"/>
      <c r="F113" s="17"/>
      <c r="G113" s="17"/>
      <c r="H113" s="17"/>
      <c r="U113" s="28" t="s">
        <v>76</v>
      </c>
      <c r="V113" s="15"/>
      <c r="W113" s="2"/>
      <c r="Y113" s="17"/>
      <c r="Z113" s="17"/>
      <c r="AA113" s="17"/>
      <c r="AB113" s="17"/>
    </row>
    <row r="114" spans="1:28" x14ac:dyDescent="0.2">
      <c r="A114" s="3" t="s">
        <v>22</v>
      </c>
      <c r="B114" s="11">
        <v>0.13</v>
      </c>
      <c r="C114" s="4">
        <v>10.56</v>
      </c>
      <c r="E114" s="18">
        <f>C114*B114</f>
        <v>1.3728</v>
      </c>
      <c r="F114" s="12">
        <f>$K$1</f>
        <v>4</v>
      </c>
      <c r="G114" s="18">
        <f>E114/F114</f>
        <v>0.34320000000000001</v>
      </c>
      <c r="H114" s="18">
        <f>LARGE(G114:G115,1)</f>
        <v>0.34320000000000001</v>
      </c>
      <c r="U114" s="3" t="s">
        <v>22</v>
      </c>
      <c r="V114" s="11">
        <v>0.13</v>
      </c>
      <c r="W114" s="4">
        <v>0</v>
      </c>
      <c r="Y114" s="18">
        <f>W114*V114</f>
        <v>0</v>
      </c>
      <c r="Z114" s="12">
        <f>$K$1</f>
        <v>4</v>
      </c>
      <c r="AA114" s="18">
        <f>Y114/Z114</f>
        <v>0</v>
      </c>
      <c r="AB114" s="18">
        <f>LARGE(AA114:AA115,1)</f>
        <v>0</v>
      </c>
    </row>
    <row r="115" spans="1:28" x14ac:dyDescent="0.2">
      <c r="A115" s="3" t="s">
        <v>23</v>
      </c>
      <c r="B115" s="11">
        <v>1.7999999999999999E-2</v>
      </c>
      <c r="C115" s="4">
        <v>10.56</v>
      </c>
      <c r="E115" s="18">
        <f>C115*B115</f>
        <v>0.19008</v>
      </c>
      <c r="F115" s="12">
        <f>$M$1</f>
        <v>3</v>
      </c>
      <c r="G115" s="18">
        <f>E115/F115</f>
        <v>6.336E-2</v>
      </c>
      <c r="H115" s="18"/>
      <c r="U115" s="3" t="s">
        <v>23</v>
      </c>
      <c r="V115" s="11">
        <v>1.7999999999999999E-2</v>
      </c>
      <c r="W115" s="4">
        <v>0</v>
      </c>
      <c r="Y115" s="18">
        <f>W115*V115</f>
        <v>0</v>
      </c>
      <c r="Z115" s="12">
        <f>$M$1</f>
        <v>3</v>
      </c>
      <c r="AA115" s="18">
        <f>Y115/Z115</f>
        <v>0</v>
      </c>
      <c r="AB115" s="18"/>
    </row>
    <row r="116" spans="1:28" x14ac:dyDescent="0.2">
      <c r="A116" s="28" t="s">
        <v>77</v>
      </c>
      <c r="B116" s="15"/>
      <c r="C116" s="2"/>
      <c r="E116" s="17"/>
      <c r="F116" s="17"/>
      <c r="G116" s="17"/>
      <c r="H116" s="17"/>
      <c r="U116" s="28" t="s">
        <v>77</v>
      </c>
      <c r="V116" s="15"/>
      <c r="W116" s="2"/>
      <c r="Y116" s="17"/>
      <c r="Z116" s="17"/>
      <c r="AA116" s="17"/>
      <c r="AB116" s="17"/>
    </row>
    <row r="117" spans="1:28" x14ac:dyDescent="0.2">
      <c r="A117" s="3" t="s">
        <v>22</v>
      </c>
      <c r="B117" s="11">
        <v>0.16700000000000001</v>
      </c>
      <c r="C117" s="4">
        <v>21.49</v>
      </c>
      <c r="E117" s="18">
        <f>C117*B117</f>
        <v>3.5888299999999997</v>
      </c>
      <c r="F117" s="12">
        <f>$K$1</f>
        <v>4</v>
      </c>
      <c r="G117" s="18">
        <f>E117/F117</f>
        <v>0.89720749999999994</v>
      </c>
      <c r="H117" s="18">
        <f>LARGE(G117:G118,1)</f>
        <v>0.89720749999999994</v>
      </c>
      <c r="U117" s="3" t="s">
        <v>22</v>
      </c>
      <c r="V117" s="11">
        <v>0.16700000000000001</v>
      </c>
      <c r="W117" s="4">
        <v>0</v>
      </c>
      <c r="Y117" s="18">
        <f>W117*V117</f>
        <v>0</v>
      </c>
      <c r="Z117" s="12">
        <f>$K$1</f>
        <v>4</v>
      </c>
      <c r="AA117" s="18">
        <f>Y117/Z117</f>
        <v>0</v>
      </c>
      <c r="AB117" s="18">
        <f>LARGE(AA117:AA118,1)</f>
        <v>0</v>
      </c>
    </row>
    <row r="118" spans="1:28" x14ac:dyDescent="0.2">
      <c r="A118" s="3" t="s">
        <v>23</v>
      </c>
      <c r="B118" s="11">
        <v>2.3E-2</v>
      </c>
      <c r="C118" s="4">
        <v>21.49</v>
      </c>
      <c r="E118" s="18">
        <f>C118*B118</f>
        <v>0.49426999999999993</v>
      </c>
      <c r="F118" s="12">
        <f>$M$1</f>
        <v>3</v>
      </c>
      <c r="G118" s="18">
        <f>E118/F118</f>
        <v>0.16475666666666663</v>
      </c>
      <c r="H118" s="18"/>
      <c r="U118" s="3" t="s">
        <v>23</v>
      </c>
      <c r="V118" s="11">
        <v>2.3E-2</v>
      </c>
      <c r="W118" s="4">
        <v>0</v>
      </c>
      <c r="Y118" s="18">
        <f>W118*V118</f>
        <v>0</v>
      </c>
      <c r="Z118" s="12">
        <f>$M$1</f>
        <v>3</v>
      </c>
      <c r="AA118" s="18">
        <f>Y118/Z118</f>
        <v>0</v>
      </c>
      <c r="AB118" s="18"/>
    </row>
    <row r="119" spans="1:28" x14ac:dyDescent="0.2">
      <c r="A119" s="28" t="s">
        <v>157</v>
      </c>
      <c r="B119" s="15"/>
      <c r="C119" s="2"/>
      <c r="E119" s="17"/>
      <c r="F119" s="17"/>
      <c r="G119" s="17"/>
      <c r="H119" s="17"/>
      <c r="U119" s="28" t="s">
        <v>157</v>
      </c>
      <c r="V119" s="15"/>
      <c r="W119" s="2"/>
      <c r="Y119" s="17"/>
      <c r="Z119" s="17"/>
      <c r="AA119" s="17"/>
      <c r="AB119" s="17"/>
    </row>
    <row r="120" spans="1:28" x14ac:dyDescent="0.2">
      <c r="A120" s="3" t="s">
        <v>22</v>
      </c>
      <c r="B120" s="11">
        <v>6.7000000000000004E-2</v>
      </c>
      <c r="C120" s="4">
        <v>0</v>
      </c>
      <c r="E120" s="18">
        <f>C120*B120</f>
        <v>0</v>
      </c>
      <c r="F120" s="12">
        <f>$K$1</f>
        <v>4</v>
      </c>
      <c r="G120" s="18">
        <f>E120/F120</f>
        <v>0</v>
      </c>
      <c r="H120" s="18">
        <f>LARGE(G120:G121,1)</f>
        <v>0</v>
      </c>
      <c r="U120" s="3" t="s">
        <v>22</v>
      </c>
      <c r="V120" s="11">
        <v>6.7000000000000004E-2</v>
      </c>
      <c r="W120" s="4">
        <v>4.1100000000000003</v>
      </c>
      <c r="Y120" s="18">
        <f>W120*V120</f>
        <v>0.27537000000000006</v>
      </c>
      <c r="Z120" s="12">
        <f>$K$1</f>
        <v>4</v>
      </c>
      <c r="AA120" s="18">
        <f>Y120/Z120</f>
        <v>6.8842500000000015E-2</v>
      </c>
      <c r="AB120" s="18">
        <f>LARGE(AA120:AA121,1)</f>
        <v>6.8842500000000015E-2</v>
      </c>
    </row>
    <row r="121" spans="1:28" x14ac:dyDescent="0.2">
      <c r="A121" s="3" t="s">
        <v>23</v>
      </c>
      <c r="B121" s="11">
        <v>8.9999999999999993E-3</v>
      </c>
      <c r="C121" s="4">
        <v>0</v>
      </c>
      <c r="E121" s="18">
        <f>C121*B121</f>
        <v>0</v>
      </c>
      <c r="F121" s="12">
        <f>$M$1</f>
        <v>3</v>
      </c>
      <c r="G121" s="18">
        <f>E121/F121</f>
        <v>0</v>
      </c>
      <c r="H121" s="18"/>
      <c r="U121" s="3" t="s">
        <v>23</v>
      </c>
      <c r="V121" s="11">
        <v>8.9999999999999993E-3</v>
      </c>
      <c r="W121" s="4">
        <v>4.1100000000000003</v>
      </c>
      <c r="Y121" s="18">
        <f>W121*V121</f>
        <v>3.6990000000000002E-2</v>
      </c>
      <c r="Z121" s="12">
        <f>$M$1</f>
        <v>3</v>
      </c>
      <c r="AA121" s="18">
        <f>Y121/Z121</f>
        <v>1.2330000000000001E-2</v>
      </c>
      <c r="AB121" s="18"/>
    </row>
    <row r="122" spans="1:28" x14ac:dyDescent="0.2">
      <c r="A122" s="28" t="s">
        <v>158</v>
      </c>
      <c r="B122" s="15"/>
      <c r="C122" s="2"/>
      <c r="E122" s="17"/>
      <c r="F122" s="17"/>
      <c r="G122" s="17"/>
      <c r="H122" s="17"/>
      <c r="U122" s="28" t="s">
        <v>158</v>
      </c>
      <c r="V122" s="15"/>
      <c r="W122" s="2"/>
      <c r="Y122" s="17"/>
      <c r="Z122" s="17"/>
      <c r="AA122" s="17"/>
      <c r="AB122" s="17"/>
    </row>
    <row r="123" spans="1:28" x14ac:dyDescent="0.2">
      <c r="A123" s="3" t="s">
        <v>22</v>
      </c>
      <c r="B123" s="11">
        <v>0.11</v>
      </c>
      <c r="C123" s="4">
        <v>3.28</v>
      </c>
      <c r="E123" s="18">
        <f>C123*B123</f>
        <v>0.36079999999999995</v>
      </c>
      <c r="F123" s="12">
        <f>$K$1</f>
        <v>4</v>
      </c>
      <c r="G123" s="18">
        <f>E123/F123</f>
        <v>9.0199999999999989E-2</v>
      </c>
      <c r="H123" s="18">
        <f>LARGE(G123:G124,1)</f>
        <v>9.0199999999999989E-2</v>
      </c>
      <c r="U123" s="3" t="s">
        <v>22</v>
      </c>
      <c r="V123" s="11">
        <v>0.11</v>
      </c>
      <c r="W123" s="4">
        <v>0</v>
      </c>
      <c r="Y123" s="18">
        <f>W123*V123</f>
        <v>0</v>
      </c>
      <c r="Z123" s="12">
        <f>$K$1</f>
        <v>4</v>
      </c>
      <c r="AA123" s="18">
        <f>Y123/Z123</f>
        <v>0</v>
      </c>
      <c r="AB123" s="18">
        <f>LARGE(AA123:AA124,1)</f>
        <v>0</v>
      </c>
    </row>
    <row r="124" spans="1:28" x14ac:dyDescent="0.2">
      <c r="A124" s="3" t="s">
        <v>23</v>
      </c>
      <c r="B124" s="11">
        <v>1.4999999999999999E-2</v>
      </c>
      <c r="C124" s="4">
        <v>3.28</v>
      </c>
      <c r="E124" s="18">
        <f>C124*B124</f>
        <v>4.9199999999999994E-2</v>
      </c>
      <c r="F124" s="12">
        <f>$M$1</f>
        <v>3</v>
      </c>
      <c r="G124" s="18">
        <f>E124/F124</f>
        <v>1.6399999999999998E-2</v>
      </c>
      <c r="H124" s="18"/>
      <c r="U124" s="3" t="s">
        <v>23</v>
      </c>
      <c r="V124" s="11">
        <v>1.4999999999999999E-2</v>
      </c>
      <c r="W124" s="4">
        <v>0</v>
      </c>
      <c r="Y124" s="18">
        <f>W124*V124</f>
        <v>0</v>
      </c>
      <c r="Z124" s="12">
        <f>$M$1</f>
        <v>3</v>
      </c>
      <c r="AA124" s="18">
        <f>Y124/Z124</f>
        <v>0</v>
      </c>
      <c r="AB124" s="18"/>
    </row>
    <row r="125" spans="1:28" x14ac:dyDescent="0.2">
      <c r="A125" s="28" t="s">
        <v>159</v>
      </c>
      <c r="B125" s="15"/>
      <c r="C125" s="2"/>
      <c r="E125" s="17"/>
      <c r="F125" s="17"/>
      <c r="G125" s="17"/>
      <c r="H125" s="17"/>
      <c r="U125" s="28" t="s">
        <v>159</v>
      </c>
      <c r="V125" s="15"/>
      <c r="W125" s="2"/>
      <c r="Y125" s="17"/>
      <c r="Z125" s="17"/>
      <c r="AA125" s="17"/>
      <c r="AB125" s="17"/>
    </row>
    <row r="126" spans="1:28" x14ac:dyDescent="0.2">
      <c r="A126" s="3" t="s">
        <v>22</v>
      </c>
      <c r="B126" s="11">
        <v>0.27100000000000002</v>
      </c>
      <c r="C126" s="4">
        <v>2.4300000000000002</v>
      </c>
      <c r="E126" s="18">
        <f>C126*B126</f>
        <v>0.65853000000000006</v>
      </c>
      <c r="F126" s="12">
        <f>$K$1</f>
        <v>4</v>
      </c>
      <c r="G126" s="18">
        <f>E126/F126</f>
        <v>0.16463250000000001</v>
      </c>
      <c r="H126" s="18">
        <f>LARGE(G126:G127,1)</f>
        <v>0.16463250000000001</v>
      </c>
      <c r="U126" s="3" t="s">
        <v>22</v>
      </c>
      <c r="V126" s="11">
        <v>0.27100000000000002</v>
      </c>
      <c r="W126" s="4">
        <v>0</v>
      </c>
      <c r="Y126" s="18">
        <f>W126*V126</f>
        <v>0</v>
      </c>
      <c r="Z126" s="12">
        <f>$K$1</f>
        <v>4</v>
      </c>
      <c r="AA126" s="18">
        <f>Y126/Z126</f>
        <v>0</v>
      </c>
      <c r="AB126" s="18">
        <f>LARGE(AA126:AA127,1)</f>
        <v>0</v>
      </c>
    </row>
    <row r="127" spans="1:28" x14ac:dyDescent="0.2">
      <c r="A127" s="3" t="s">
        <v>23</v>
      </c>
      <c r="B127" s="11">
        <v>0.13600000000000001</v>
      </c>
      <c r="C127" s="4">
        <v>2.4300000000000002</v>
      </c>
      <c r="E127" s="18">
        <f>C127*B127</f>
        <v>0.33048000000000005</v>
      </c>
      <c r="F127" s="12">
        <f>$M$1</f>
        <v>3</v>
      </c>
      <c r="G127" s="18">
        <f>E127/F127</f>
        <v>0.11016000000000002</v>
      </c>
      <c r="H127" s="18"/>
      <c r="U127" s="3" t="s">
        <v>23</v>
      </c>
      <c r="V127" s="11">
        <v>0.13600000000000001</v>
      </c>
      <c r="W127" s="4">
        <v>0</v>
      </c>
      <c r="Y127" s="18">
        <f>W127*V127</f>
        <v>0</v>
      </c>
      <c r="Z127" s="12">
        <f>$M$1</f>
        <v>3</v>
      </c>
      <c r="AA127" s="18">
        <f>Y127/Z127</f>
        <v>0</v>
      </c>
      <c r="AB127" s="18"/>
    </row>
    <row r="128" spans="1:28" x14ac:dyDescent="0.2">
      <c r="A128" s="28" t="s">
        <v>160</v>
      </c>
      <c r="B128" s="15"/>
      <c r="C128" s="2"/>
      <c r="E128" s="17"/>
      <c r="F128" s="17"/>
      <c r="G128" s="17"/>
      <c r="H128" s="17"/>
      <c r="U128" s="28" t="s">
        <v>160</v>
      </c>
      <c r="V128" s="15"/>
      <c r="W128" s="2"/>
      <c r="Y128" s="17"/>
      <c r="Z128" s="17"/>
      <c r="AA128" s="17"/>
      <c r="AB128" s="17"/>
    </row>
    <row r="129" spans="1:28" x14ac:dyDescent="0.2">
      <c r="A129" s="3" t="s">
        <v>22</v>
      </c>
      <c r="B129" s="11">
        <v>0.17100000000000001</v>
      </c>
      <c r="C129" s="4">
        <v>2.4300000000000002</v>
      </c>
      <c r="E129" s="18">
        <f>C129*B129</f>
        <v>0.41553000000000007</v>
      </c>
      <c r="F129" s="12">
        <f>$K$1</f>
        <v>4</v>
      </c>
      <c r="G129" s="18">
        <f>E129/F129</f>
        <v>0.10388250000000002</v>
      </c>
      <c r="H129" s="18">
        <f>LARGE(G129:G130,1)</f>
        <v>0.10388250000000002</v>
      </c>
      <c r="U129" s="3" t="s">
        <v>22</v>
      </c>
      <c r="V129" s="11">
        <v>0.17100000000000001</v>
      </c>
      <c r="W129" s="4">
        <v>0</v>
      </c>
      <c r="Y129" s="18">
        <f>W129*V129</f>
        <v>0</v>
      </c>
      <c r="Z129" s="12">
        <f>$K$1</f>
        <v>4</v>
      </c>
      <c r="AA129" s="18">
        <f>Y129/Z129</f>
        <v>0</v>
      </c>
      <c r="AB129" s="18">
        <f>LARGE(AA129:AA130,1)</f>
        <v>0</v>
      </c>
    </row>
    <row r="130" spans="1:28" x14ac:dyDescent="0.2">
      <c r="A130" s="3" t="s">
        <v>23</v>
      </c>
      <c r="B130" s="11">
        <v>8.5000000000000006E-2</v>
      </c>
      <c r="C130" s="4">
        <v>2.4300000000000002</v>
      </c>
      <c r="E130" s="18">
        <f>C130*B130</f>
        <v>0.20655000000000004</v>
      </c>
      <c r="F130" s="12">
        <f>$M$1</f>
        <v>3</v>
      </c>
      <c r="G130" s="18">
        <f>E130/F130</f>
        <v>6.8850000000000008E-2</v>
      </c>
      <c r="H130" s="18"/>
      <c r="U130" s="3" t="s">
        <v>23</v>
      </c>
      <c r="V130" s="11">
        <v>8.5000000000000006E-2</v>
      </c>
      <c r="W130" s="4">
        <v>0</v>
      </c>
      <c r="Y130" s="18">
        <f>W130*V130</f>
        <v>0</v>
      </c>
      <c r="Z130" s="12">
        <f>$M$1</f>
        <v>3</v>
      </c>
      <c r="AA130" s="18">
        <f>Y130/Z130</f>
        <v>0</v>
      </c>
      <c r="AB130" s="18"/>
    </row>
    <row r="131" spans="1:28" x14ac:dyDescent="0.2">
      <c r="A131" s="28" t="s">
        <v>79</v>
      </c>
      <c r="B131" s="15"/>
      <c r="C131" s="2"/>
      <c r="E131" s="17"/>
      <c r="F131" s="17"/>
      <c r="G131" s="17"/>
      <c r="H131" s="17"/>
      <c r="U131" s="28" t="s">
        <v>79</v>
      </c>
      <c r="V131" s="15"/>
      <c r="W131" s="2"/>
      <c r="Y131" s="17"/>
      <c r="Z131" s="17"/>
      <c r="AA131" s="17"/>
      <c r="AB131" s="17"/>
    </row>
    <row r="132" spans="1:28" x14ac:dyDescent="0.2">
      <c r="A132" s="3" t="s">
        <v>22</v>
      </c>
      <c r="B132" s="11">
        <v>0.94799999999999995</v>
      </c>
      <c r="C132" s="4">
        <v>0.32</v>
      </c>
      <c r="E132" s="18">
        <f>C132*B132</f>
        <v>0.30336000000000002</v>
      </c>
      <c r="F132" s="12">
        <f>$K$1</f>
        <v>4</v>
      </c>
      <c r="G132" s="18">
        <f>E132/F132</f>
        <v>7.5840000000000005E-2</v>
      </c>
      <c r="H132" s="18">
        <f>LARGE(G132:G133,1)</f>
        <v>7.5840000000000005E-2</v>
      </c>
      <c r="U132" s="3" t="s">
        <v>22</v>
      </c>
      <c r="V132" s="11">
        <v>0.94799999999999995</v>
      </c>
      <c r="W132" s="4">
        <v>0.31</v>
      </c>
      <c r="Y132" s="18">
        <f>W132*V132</f>
        <v>0.29387999999999997</v>
      </c>
      <c r="Z132" s="12">
        <f>$K$1</f>
        <v>4</v>
      </c>
      <c r="AA132" s="18">
        <f>Y132/Z132</f>
        <v>7.3469999999999994E-2</v>
      </c>
      <c r="AB132" s="18">
        <f>LARGE(AA132:AA133,1)</f>
        <v>7.3469999999999994E-2</v>
      </c>
    </row>
    <row r="133" spans="1:28" x14ac:dyDescent="0.2">
      <c r="A133" s="3" t="s">
        <v>23</v>
      </c>
      <c r="B133" s="11">
        <v>0.192</v>
      </c>
      <c r="C133" s="4">
        <v>0.32</v>
      </c>
      <c r="E133" s="18">
        <f>C133*B133</f>
        <v>6.1440000000000002E-2</v>
      </c>
      <c r="F133" s="12">
        <f>$M$1</f>
        <v>3</v>
      </c>
      <c r="G133" s="18">
        <f>E133/F133</f>
        <v>2.0480000000000002E-2</v>
      </c>
      <c r="H133" s="18"/>
      <c r="U133" s="3" t="s">
        <v>23</v>
      </c>
      <c r="V133" s="11">
        <v>0.192</v>
      </c>
      <c r="W133" s="4">
        <v>0.31</v>
      </c>
      <c r="Y133" s="18">
        <f>W133*V133</f>
        <v>5.9520000000000003E-2</v>
      </c>
      <c r="Z133" s="12">
        <f>$M$1</f>
        <v>3</v>
      </c>
      <c r="AA133" s="18">
        <f>Y133/Z133</f>
        <v>1.984E-2</v>
      </c>
      <c r="AB133" s="18"/>
    </row>
    <row r="134" spans="1:28" x14ac:dyDescent="0.2">
      <c r="A134" s="28" t="s">
        <v>78</v>
      </c>
      <c r="B134" s="15"/>
      <c r="C134" s="2"/>
      <c r="E134" s="17"/>
      <c r="F134" s="17"/>
      <c r="G134" s="17"/>
      <c r="H134" s="17"/>
      <c r="U134" s="28" t="s">
        <v>78</v>
      </c>
      <c r="V134" s="15"/>
      <c r="W134" s="2"/>
      <c r="Y134" s="17"/>
      <c r="Z134" s="17"/>
      <c r="AA134" s="17"/>
      <c r="AB134" s="17"/>
    </row>
    <row r="135" spans="1:28" x14ac:dyDescent="0.2">
      <c r="A135" s="3" t="s">
        <v>22</v>
      </c>
      <c r="B135" s="11"/>
      <c r="C135" s="4">
        <v>0.84</v>
      </c>
      <c r="E135" s="18">
        <f>C135*B135</f>
        <v>0</v>
      </c>
      <c r="F135" s="12">
        <f>$K$1</f>
        <v>4</v>
      </c>
      <c r="G135" s="18">
        <f>E135/F135</f>
        <v>0</v>
      </c>
      <c r="H135" s="18">
        <f>LARGE(G135:G136,1)</f>
        <v>5.04E-2</v>
      </c>
      <c r="U135" s="3" t="s">
        <v>22</v>
      </c>
      <c r="V135" s="11"/>
      <c r="W135" s="4">
        <v>0.85</v>
      </c>
      <c r="Y135" s="18">
        <f>W135*V135</f>
        <v>0</v>
      </c>
      <c r="Z135" s="12">
        <f>$K$1</f>
        <v>4</v>
      </c>
      <c r="AA135" s="18">
        <f>Y135/Z135</f>
        <v>0</v>
      </c>
      <c r="AB135" s="18">
        <f>LARGE(AA135:AA136,1)</f>
        <v>5.0999999999999997E-2</v>
      </c>
    </row>
    <row r="136" spans="1:28" x14ac:dyDescent="0.2">
      <c r="A136" s="3" t="s">
        <v>23</v>
      </c>
      <c r="B136" s="11">
        <v>0.18</v>
      </c>
      <c r="C136" s="4">
        <v>0.84</v>
      </c>
      <c r="E136" s="18">
        <f>C136*B136</f>
        <v>0.1512</v>
      </c>
      <c r="F136" s="12">
        <f>$M$1</f>
        <v>3</v>
      </c>
      <c r="G136" s="18">
        <f>E136/F136</f>
        <v>5.04E-2</v>
      </c>
      <c r="H136" s="18"/>
      <c r="U136" s="3" t="s">
        <v>23</v>
      </c>
      <c r="V136" s="11">
        <v>0.18</v>
      </c>
      <c r="W136" s="4">
        <v>0.85</v>
      </c>
      <c r="Y136" s="18">
        <f>W136*V136</f>
        <v>0.153</v>
      </c>
      <c r="Z136" s="12">
        <f>$M$1</f>
        <v>3</v>
      </c>
      <c r="AA136" s="18">
        <f>Y136/Z136</f>
        <v>5.0999999999999997E-2</v>
      </c>
      <c r="AB136" s="18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AH148"/>
  <sheetViews>
    <sheetView showGridLines="0" workbookViewId="0">
      <selection activeCell="AI20" sqref="AI20"/>
    </sheetView>
  </sheetViews>
  <sheetFormatPr defaultRowHeight="12.75" x14ac:dyDescent="0.2"/>
  <cols>
    <col min="1" max="1" width="16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62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.125" style="6" customWidth="1"/>
    <col min="21" max="21" width="2.5" style="6" customWidth="1"/>
    <col min="22" max="22" width="16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5.625" style="9" bestFit="1" customWidth="1"/>
    <col min="27" max="27" width="3.25" style="9" bestFit="1" customWidth="1"/>
    <col min="28" max="29" width="4.75" style="9" bestFit="1" customWidth="1"/>
    <col min="30" max="30" width="2.75" style="6" customWidth="1"/>
    <col min="31" max="31" width="3.125" style="6" bestFit="1" customWidth="1"/>
    <col min="32" max="32" width="5.625" style="6" bestFit="1" customWidth="1"/>
    <col min="33" max="33" width="4.125" style="6" bestFit="1" customWidth="1"/>
    <col min="34" max="34" width="5.875" style="6" bestFit="1" customWidth="1"/>
    <col min="35" max="36" width="9.375" style="6" customWidth="1"/>
    <col min="37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RESUMO!D7</f>
        <v>2</v>
      </c>
      <c r="L1" s="47" t="s">
        <v>23</v>
      </c>
      <c r="M1" s="23">
        <f>RESUMO!E7</f>
        <v>1</v>
      </c>
      <c r="O1" s="24" t="s">
        <v>24</v>
      </c>
      <c r="P1" s="25">
        <f>SUM(H:H)</f>
        <v>17.850904999999997</v>
      </c>
      <c r="Q1" s="26" t="s">
        <v>41</v>
      </c>
      <c r="R1" s="27">
        <f>P1/h_por_dia</f>
        <v>2.2313631249999997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17.988374999999998</v>
      </c>
      <c r="AG1" s="26" t="s">
        <v>41</v>
      </c>
      <c r="AH1" s="27">
        <f>AF1/h_por_dia</f>
        <v>2.2485468749999997</v>
      </c>
    </row>
    <row r="2" spans="1:34" ht="14.25" x14ac:dyDescent="0.2">
      <c r="A2" s="1" t="s">
        <v>161</v>
      </c>
      <c r="B2" s="15"/>
      <c r="C2" s="52"/>
      <c r="E2" s="17"/>
      <c r="F2" s="17"/>
      <c r="G2" s="17"/>
      <c r="H2" s="17"/>
      <c r="I2"/>
      <c r="J2"/>
      <c r="K2"/>
      <c r="L2"/>
      <c r="M2"/>
      <c r="N2"/>
      <c r="O2"/>
      <c r="P2"/>
      <c r="Q2"/>
      <c r="R2"/>
      <c r="S2"/>
      <c r="T2"/>
      <c r="U2"/>
      <c r="V2" s="1" t="s">
        <v>161</v>
      </c>
      <c r="W2" s="15"/>
      <c r="X2" s="52"/>
      <c r="Z2" s="17"/>
      <c r="AA2" s="17"/>
      <c r="AB2" s="17"/>
      <c r="AC2" s="17"/>
      <c r="AD2"/>
      <c r="AE2"/>
      <c r="AF2"/>
      <c r="AG2"/>
      <c r="AH2"/>
    </row>
    <row r="3" spans="1:34" ht="14.25" x14ac:dyDescent="0.2">
      <c r="A3" s="3" t="s">
        <v>22</v>
      </c>
      <c r="B3" s="11">
        <v>7.1000000000000004E-3</v>
      </c>
      <c r="C3" s="33">
        <v>43.02</v>
      </c>
      <c r="E3" s="18">
        <f>C3*B3</f>
        <v>0.30544200000000005</v>
      </c>
      <c r="F3" s="12">
        <f>$K$1</f>
        <v>2</v>
      </c>
      <c r="G3" s="18">
        <f>E3/F3</f>
        <v>0.15272100000000002</v>
      </c>
      <c r="H3" s="18">
        <f>LARGE(G3:G4,1)</f>
        <v>0.60228000000000004</v>
      </c>
      <c r="I3"/>
      <c r="J3"/>
      <c r="K3"/>
      <c r="L3"/>
      <c r="M3"/>
      <c r="N3"/>
      <c r="O3"/>
      <c r="P3" s="103"/>
      <c r="Q3"/>
      <c r="R3"/>
      <c r="S3"/>
      <c r="T3"/>
      <c r="U3"/>
      <c r="V3" s="3" t="s">
        <v>22</v>
      </c>
      <c r="W3" s="11">
        <v>7.1000000000000004E-3</v>
      </c>
      <c r="X3" s="33">
        <v>35.79</v>
      </c>
      <c r="Z3" s="18">
        <f>X3*W3</f>
        <v>0.25410900000000003</v>
      </c>
      <c r="AA3" s="12">
        <f>$K$1</f>
        <v>2</v>
      </c>
      <c r="AB3" s="18">
        <f>Z3/AA3</f>
        <v>0.12705450000000001</v>
      </c>
      <c r="AC3" s="18">
        <f>LARGE(AB3:AB4,1)</f>
        <v>0.50105999999999995</v>
      </c>
      <c r="AD3"/>
      <c r="AE3"/>
      <c r="AF3"/>
      <c r="AG3"/>
      <c r="AH3"/>
    </row>
    <row r="4" spans="1:34" ht="14.25" x14ac:dyDescent="0.2">
      <c r="A4" s="3" t="s">
        <v>23</v>
      </c>
      <c r="B4" s="11">
        <v>1.4E-2</v>
      </c>
      <c r="C4" s="33">
        <v>43.02</v>
      </c>
      <c r="E4" s="18">
        <f>C4*B4</f>
        <v>0.60228000000000004</v>
      </c>
      <c r="F4" s="12">
        <f>$M$1</f>
        <v>1</v>
      </c>
      <c r="G4" s="18">
        <f>E4/F4</f>
        <v>0.60228000000000004</v>
      </c>
      <c r="H4" s="18"/>
      <c r="I4"/>
      <c r="J4"/>
      <c r="K4"/>
      <c r="L4"/>
      <c r="M4"/>
      <c r="N4"/>
      <c r="O4"/>
      <c r="P4" s="103"/>
      <c r="Q4"/>
      <c r="R4"/>
      <c r="S4"/>
      <c r="T4"/>
      <c r="U4"/>
      <c r="V4" s="3" t="s">
        <v>23</v>
      </c>
      <c r="W4" s="11">
        <v>1.4E-2</v>
      </c>
      <c r="X4" s="33">
        <v>35.79</v>
      </c>
      <c r="Z4" s="18">
        <f>X4*W4</f>
        <v>0.50105999999999995</v>
      </c>
      <c r="AA4" s="12">
        <f>$M$1</f>
        <v>1</v>
      </c>
      <c r="AB4" s="18">
        <f>Z4/AA4</f>
        <v>0.50105999999999995</v>
      </c>
      <c r="AC4" s="18"/>
      <c r="AD4"/>
      <c r="AE4"/>
      <c r="AF4"/>
      <c r="AG4"/>
      <c r="AH4"/>
    </row>
    <row r="5" spans="1:34" ht="14.25" x14ac:dyDescent="0.2">
      <c r="A5" s="1" t="s">
        <v>171</v>
      </c>
      <c r="B5" s="15"/>
      <c r="C5" s="36"/>
      <c r="E5" s="17"/>
      <c r="F5" s="17"/>
      <c r="G5" s="17"/>
      <c r="H5" s="17"/>
      <c r="I5"/>
      <c r="J5"/>
      <c r="K5"/>
      <c r="L5"/>
      <c r="M5"/>
      <c r="N5"/>
      <c r="O5"/>
      <c r="P5" s="103"/>
      <c r="Q5"/>
      <c r="R5"/>
      <c r="S5"/>
      <c r="T5"/>
      <c r="U5"/>
      <c r="V5" s="1" t="s">
        <v>171</v>
      </c>
      <c r="W5" s="15"/>
      <c r="X5" s="36"/>
      <c r="Z5" s="17"/>
      <c r="AA5" s="17"/>
      <c r="AB5" s="17"/>
      <c r="AC5" s="17"/>
      <c r="AD5"/>
      <c r="AE5"/>
      <c r="AF5"/>
      <c r="AG5"/>
      <c r="AH5"/>
    </row>
    <row r="6" spans="1:34" ht="14.25" x14ac:dyDescent="0.2">
      <c r="A6" s="3" t="s">
        <v>22</v>
      </c>
      <c r="B6" s="11">
        <v>0.216</v>
      </c>
      <c r="C6" s="33">
        <v>22.99</v>
      </c>
      <c r="E6" s="18">
        <f>C6*B6</f>
        <v>4.96584</v>
      </c>
      <c r="F6" s="12">
        <f>$K$1</f>
        <v>2</v>
      </c>
      <c r="G6" s="18">
        <f>E6/F6</f>
        <v>2.48292</v>
      </c>
      <c r="H6" s="18">
        <f>LARGE(G6:G7,1)</f>
        <v>2.48292</v>
      </c>
      <c r="I6"/>
      <c r="J6"/>
      <c r="K6"/>
      <c r="L6"/>
      <c r="M6"/>
      <c r="N6"/>
      <c r="O6"/>
      <c r="P6" s="103"/>
      <c r="Q6"/>
      <c r="R6"/>
      <c r="S6"/>
      <c r="T6"/>
      <c r="U6"/>
      <c r="V6" s="3" t="s">
        <v>22</v>
      </c>
      <c r="W6" s="11">
        <v>0.216</v>
      </c>
      <c r="X6" s="33">
        <v>15.69</v>
      </c>
      <c r="Z6" s="18">
        <f>X6*W6</f>
        <v>3.3890400000000001</v>
      </c>
      <c r="AA6" s="12">
        <f>$K$1</f>
        <v>2</v>
      </c>
      <c r="AB6" s="18">
        <f>Z6/AA6</f>
        <v>1.69452</v>
      </c>
      <c r="AC6" s="18">
        <f>LARGE(AB6:AB7,1)</f>
        <v>1.69452</v>
      </c>
      <c r="AD6"/>
      <c r="AE6"/>
      <c r="AF6"/>
      <c r="AG6"/>
      <c r="AH6"/>
    </row>
    <row r="7" spans="1:34" ht="14.25" x14ac:dyDescent="0.2">
      <c r="A7" s="3" t="s">
        <v>23</v>
      </c>
      <c r="B7" s="11">
        <v>3.4000000000000002E-2</v>
      </c>
      <c r="C7" s="33">
        <v>22.99</v>
      </c>
      <c r="E7" s="18">
        <f>C7*B7</f>
        <v>0.78166000000000002</v>
      </c>
      <c r="F7" s="12">
        <f>$M$1</f>
        <v>1</v>
      </c>
      <c r="G7" s="18">
        <f>E7/F7</f>
        <v>0.78166000000000002</v>
      </c>
      <c r="H7" s="18"/>
      <c r="I7"/>
      <c r="J7"/>
      <c r="K7"/>
      <c r="L7"/>
      <c r="M7"/>
      <c r="N7"/>
      <c r="O7"/>
      <c r="P7" s="103"/>
      <c r="Q7"/>
      <c r="R7"/>
      <c r="S7"/>
      <c r="T7"/>
      <c r="U7"/>
      <c r="V7" s="3" t="s">
        <v>23</v>
      </c>
      <c r="W7" s="11">
        <v>3.4000000000000002E-2</v>
      </c>
      <c r="X7" s="33">
        <v>15.69</v>
      </c>
      <c r="Z7" s="18">
        <f>X7*W7</f>
        <v>0.53346000000000005</v>
      </c>
      <c r="AA7" s="12">
        <f>$M$1</f>
        <v>1</v>
      </c>
      <c r="AB7" s="18">
        <f>Z7/AA7</f>
        <v>0.53346000000000005</v>
      </c>
      <c r="AC7" s="18"/>
      <c r="AD7"/>
      <c r="AE7"/>
      <c r="AF7"/>
      <c r="AG7"/>
      <c r="AH7"/>
    </row>
    <row r="8" spans="1:34" ht="14.25" x14ac:dyDescent="0.2">
      <c r="A8" s="1" t="s">
        <v>170</v>
      </c>
      <c r="B8" s="15"/>
      <c r="C8" s="36"/>
      <c r="E8" s="17"/>
      <c r="F8" s="17"/>
      <c r="G8" s="17"/>
      <c r="H8" s="17"/>
      <c r="I8"/>
      <c r="J8"/>
      <c r="K8"/>
      <c r="L8"/>
      <c r="M8"/>
      <c r="N8"/>
      <c r="O8"/>
      <c r="P8" s="103"/>
      <c r="Q8"/>
      <c r="R8"/>
      <c r="S8"/>
      <c r="T8"/>
      <c r="U8"/>
      <c r="V8" s="1" t="s">
        <v>170</v>
      </c>
      <c r="W8" s="15"/>
      <c r="X8" s="36"/>
      <c r="Z8" s="17"/>
      <c r="AA8" s="17"/>
      <c r="AB8" s="17"/>
      <c r="AC8" s="17"/>
      <c r="AD8"/>
      <c r="AE8"/>
      <c r="AF8"/>
      <c r="AG8"/>
      <c r="AH8"/>
    </row>
    <row r="9" spans="1:34" ht="14.25" x14ac:dyDescent="0.2">
      <c r="A9" s="3" t="s">
        <v>22</v>
      </c>
      <c r="B9" s="11">
        <v>0.14399999999999999</v>
      </c>
      <c r="C9" s="33">
        <v>21.19</v>
      </c>
      <c r="E9" s="18">
        <f>C9*B9</f>
        <v>3.0513599999999999</v>
      </c>
      <c r="F9" s="12">
        <f>$K$1</f>
        <v>2</v>
      </c>
      <c r="G9" s="18">
        <f>E9/F9</f>
        <v>1.5256799999999999</v>
      </c>
      <c r="H9" s="18">
        <f>LARGE(G9:G10,1)</f>
        <v>3.0513599999999999</v>
      </c>
      <c r="I9"/>
      <c r="J9"/>
      <c r="K9"/>
      <c r="L9"/>
      <c r="M9"/>
      <c r="N9"/>
      <c r="O9"/>
      <c r="P9" s="103"/>
      <c r="Q9"/>
      <c r="R9"/>
      <c r="S9"/>
      <c r="T9"/>
      <c r="U9"/>
      <c r="V9" s="3" t="s">
        <v>22</v>
      </c>
      <c r="W9" s="11">
        <v>0.14399999999999999</v>
      </c>
      <c r="X9" s="33">
        <v>16.850000000000001</v>
      </c>
      <c r="Z9" s="18">
        <f>X9*W9</f>
        <v>2.4264000000000001</v>
      </c>
      <c r="AA9" s="12">
        <f>$K$1</f>
        <v>2</v>
      </c>
      <c r="AB9" s="18">
        <f>Z9/AA9</f>
        <v>1.2132000000000001</v>
      </c>
      <c r="AC9" s="18">
        <f>LARGE(AB9:AB10,1)</f>
        <v>2.4264000000000001</v>
      </c>
      <c r="AD9"/>
      <c r="AE9"/>
      <c r="AF9"/>
      <c r="AG9"/>
      <c r="AH9"/>
    </row>
    <row r="10" spans="1:34" ht="14.25" x14ac:dyDescent="0.2">
      <c r="A10" s="3" t="s">
        <v>23</v>
      </c>
      <c r="B10" s="11">
        <v>0.14399999999999999</v>
      </c>
      <c r="C10" s="33">
        <v>21.19</v>
      </c>
      <c r="E10" s="18">
        <f>C10*B10</f>
        <v>3.0513599999999999</v>
      </c>
      <c r="F10" s="12">
        <f>$M$1</f>
        <v>1</v>
      </c>
      <c r="G10" s="18">
        <f>E10/F10</f>
        <v>3.0513599999999999</v>
      </c>
      <c r="H10" s="18"/>
      <c r="I10"/>
      <c r="J10"/>
      <c r="K10"/>
      <c r="L10"/>
      <c r="M10"/>
      <c r="N10"/>
      <c r="O10"/>
      <c r="P10" s="103"/>
      <c r="Q10"/>
      <c r="R10"/>
      <c r="S10"/>
      <c r="T10"/>
      <c r="U10"/>
      <c r="V10" s="3" t="s">
        <v>23</v>
      </c>
      <c r="W10" s="11">
        <v>0.14399999999999999</v>
      </c>
      <c r="X10" s="33">
        <v>16.850000000000001</v>
      </c>
      <c r="Z10" s="18">
        <f>X10*W10</f>
        <v>2.4264000000000001</v>
      </c>
      <c r="AA10" s="12">
        <f>$M$1</f>
        <v>1</v>
      </c>
      <c r="AB10" s="18">
        <f>Z10/AA10</f>
        <v>2.4264000000000001</v>
      </c>
      <c r="AC10" s="18"/>
      <c r="AD10"/>
      <c r="AE10"/>
      <c r="AF10"/>
      <c r="AG10"/>
      <c r="AH10"/>
    </row>
    <row r="11" spans="1:34" ht="14.25" x14ac:dyDescent="0.2">
      <c r="A11" s="1" t="s">
        <v>169</v>
      </c>
      <c r="B11" s="15"/>
      <c r="C11" s="36"/>
      <c r="E11" s="17"/>
      <c r="F11" s="17"/>
      <c r="G11" s="17"/>
      <c r="H11" s="17"/>
      <c r="J11" s="6"/>
      <c r="K11" s="6"/>
      <c r="L11" s="6"/>
      <c r="M11" s="6"/>
      <c r="P11" s="103"/>
      <c r="V11" s="1" t="s">
        <v>169</v>
      </c>
      <c r="W11" s="15"/>
      <c r="X11" s="36"/>
      <c r="Z11" s="17"/>
      <c r="AA11" s="17"/>
      <c r="AB11" s="17"/>
      <c r="AC11" s="17"/>
    </row>
    <row r="12" spans="1:34" ht="14.25" x14ac:dyDescent="0.2">
      <c r="A12" s="3" t="s">
        <v>22</v>
      </c>
      <c r="B12" s="11">
        <v>7.0000000000000007E-2</v>
      </c>
      <c r="C12" s="33">
        <v>30.36</v>
      </c>
      <c r="E12" s="18">
        <f>C12*B12</f>
        <v>2.1252</v>
      </c>
      <c r="F12" s="12">
        <f>$K$1</f>
        <v>2</v>
      </c>
      <c r="G12" s="18">
        <f>E12/F12</f>
        <v>1.0626</v>
      </c>
      <c r="H12" s="18">
        <f>LARGE(G12:G13,1)</f>
        <v>2.1252</v>
      </c>
      <c r="J12" s="6"/>
      <c r="K12" s="6"/>
      <c r="L12" s="6"/>
      <c r="M12" s="6"/>
      <c r="P12" s="103"/>
      <c r="V12" s="3" t="s">
        <v>22</v>
      </c>
      <c r="W12" s="11">
        <v>7.0000000000000007E-2</v>
      </c>
      <c r="X12" s="33">
        <v>16.399999999999999</v>
      </c>
      <c r="Z12" s="18">
        <f>X12*W12</f>
        <v>1.1479999999999999</v>
      </c>
      <c r="AA12" s="12">
        <f>$K$1</f>
        <v>2</v>
      </c>
      <c r="AB12" s="18">
        <f>Z12/AA12</f>
        <v>0.57399999999999995</v>
      </c>
      <c r="AC12" s="18">
        <f>LARGE(AB12:AB13,1)</f>
        <v>1.1479999999999999</v>
      </c>
    </row>
    <row r="13" spans="1:34" ht="14.25" x14ac:dyDescent="0.2">
      <c r="A13" s="3" t="s">
        <v>23</v>
      </c>
      <c r="B13" s="11">
        <v>7.0000000000000007E-2</v>
      </c>
      <c r="C13" s="33">
        <v>30.36</v>
      </c>
      <c r="E13" s="18">
        <f>C13*B13</f>
        <v>2.1252</v>
      </c>
      <c r="F13" s="12">
        <f>$M$1</f>
        <v>1</v>
      </c>
      <c r="G13" s="18">
        <f>E13/F13</f>
        <v>2.1252</v>
      </c>
      <c r="H13" s="18"/>
      <c r="J13" s="6"/>
      <c r="K13" s="6"/>
      <c r="L13" s="6"/>
      <c r="M13" s="6"/>
      <c r="P13" s="103"/>
      <c r="Q13" s="66"/>
      <c r="V13" s="3" t="s">
        <v>23</v>
      </c>
      <c r="W13" s="11">
        <v>7.0000000000000007E-2</v>
      </c>
      <c r="X13" s="33">
        <v>16.399999999999999</v>
      </c>
      <c r="Z13" s="18">
        <f>X13*W13</f>
        <v>1.1479999999999999</v>
      </c>
      <c r="AA13" s="12">
        <f>$M$1</f>
        <v>1</v>
      </c>
      <c r="AB13" s="18">
        <f>Z13/AA13</f>
        <v>1.1479999999999999</v>
      </c>
      <c r="AC13" s="18"/>
      <c r="AG13" s="66"/>
    </row>
    <row r="14" spans="1:34" ht="14.25" x14ac:dyDescent="0.2">
      <c r="A14" s="1" t="s">
        <v>168</v>
      </c>
      <c r="B14" s="15"/>
      <c r="C14" s="36"/>
      <c r="E14" s="17"/>
      <c r="F14" s="17"/>
      <c r="G14" s="17"/>
      <c r="H14" s="17"/>
      <c r="J14" s="6"/>
      <c r="K14" s="6"/>
      <c r="L14" s="6"/>
      <c r="M14" s="6"/>
      <c r="P14" s="103"/>
      <c r="V14" s="1" t="s">
        <v>168</v>
      </c>
      <c r="W14" s="15"/>
      <c r="X14" s="36"/>
      <c r="Z14" s="17"/>
      <c r="AA14" s="17"/>
      <c r="AB14" s="17"/>
      <c r="AC14" s="17"/>
    </row>
    <row r="15" spans="1:34" ht="14.25" x14ac:dyDescent="0.2">
      <c r="A15" s="3" t="s">
        <v>22</v>
      </c>
      <c r="B15" s="11">
        <v>0.51900000000000002</v>
      </c>
      <c r="C15" s="34">
        <v>2</v>
      </c>
      <c r="E15" s="18">
        <f>C15*B15</f>
        <v>1.038</v>
      </c>
      <c r="F15" s="12">
        <f>$K$1</f>
        <v>2</v>
      </c>
      <c r="G15" s="18">
        <f>E15/F15</f>
        <v>0.51900000000000002</v>
      </c>
      <c r="H15" s="18">
        <f>LARGE(G15:G16,1)</f>
        <v>1.038</v>
      </c>
      <c r="J15" s="6"/>
      <c r="K15" s="6"/>
      <c r="L15" s="6"/>
      <c r="M15" s="6"/>
      <c r="P15" s="103"/>
      <c r="V15" s="3" t="s">
        <v>22</v>
      </c>
      <c r="W15" s="11">
        <v>0.51900000000000002</v>
      </c>
      <c r="X15" s="34">
        <v>4</v>
      </c>
      <c r="Z15" s="18">
        <f>X15*W15</f>
        <v>2.0760000000000001</v>
      </c>
      <c r="AA15" s="12">
        <f>$K$1</f>
        <v>2</v>
      </c>
      <c r="AB15" s="18">
        <f>Z15/AA15</f>
        <v>1.038</v>
      </c>
      <c r="AC15" s="18">
        <f>LARGE(AB15:AB16,1)</f>
        <v>2.0760000000000001</v>
      </c>
    </row>
    <row r="16" spans="1:34" ht="14.25" x14ac:dyDescent="0.2">
      <c r="A16" s="3" t="s">
        <v>23</v>
      </c>
      <c r="B16" s="11">
        <v>0.51900000000000002</v>
      </c>
      <c r="C16" s="34">
        <v>2</v>
      </c>
      <c r="E16" s="18">
        <f>C16*B16</f>
        <v>1.038</v>
      </c>
      <c r="F16" s="12">
        <f>$M$1</f>
        <v>1</v>
      </c>
      <c r="G16" s="18">
        <f>E16/F16</f>
        <v>1.038</v>
      </c>
      <c r="H16" s="18"/>
      <c r="J16" s="6"/>
      <c r="K16" s="6"/>
      <c r="L16" s="6"/>
      <c r="M16" s="6"/>
      <c r="P16" s="103"/>
      <c r="V16" s="3" t="s">
        <v>23</v>
      </c>
      <c r="W16" s="11">
        <v>0.51900000000000002</v>
      </c>
      <c r="X16" s="34">
        <v>4</v>
      </c>
      <c r="Z16" s="18">
        <f>X16*W16</f>
        <v>2.0760000000000001</v>
      </c>
      <c r="AA16" s="12">
        <f>$M$1</f>
        <v>1</v>
      </c>
      <c r="AB16" s="18">
        <f>Z16/AA16</f>
        <v>2.0760000000000001</v>
      </c>
      <c r="AC16" s="18"/>
    </row>
    <row r="17" spans="1:29" ht="14.25" x14ac:dyDescent="0.2">
      <c r="A17" s="1" t="s">
        <v>168</v>
      </c>
      <c r="B17" s="15"/>
      <c r="C17" s="36"/>
      <c r="E17" s="17"/>
      <c r="F17" s="17"/>
      <c r="G17" s="17"/>
      <c r="H17" s="17"/>
      <c r="J17" s="6"/>
      <c r="K17" s="6"/>
      <c r="L17" s="6"/>
      <c r="M17" s="6"/>
      <c r="P17" s="103"/>
      <c r="V17" s="1" t="s">
        <v>168</v>
      </c>
      <c r="W17" s="15"/>
      <c r="X17" s="36"/>
      <c r="Z17" s="17"/>
      <c r="AA17" s="17"/>
      <c r="AB17" s="17"/>
      <c r="AC17" s="17"/>
    </row>
    <row r="18" spans="1:29" ht="14.25" x14ac:dyDescent="0.2">
      <c r="A18" s="3" t="s">
        <v>22</v>
      </c>
      <c r="B18" s="11">
        <v>0.247</v>
      </c>
      <c r="C18" s="34">
        <v>9</v>
      </c>
      <c r="E18" s="18">
        <f>C18*B18</f>
        <v>2.2229999999999999</v>
      </c>
      <c r="F18" s="12">
        <f>$K$1</f>
        <v>2</v>
      </c>
      <c r="G18" s="18">
        <f>E18/F18</f>
        <v>1.1114999999999999</v>
      </c>
      <c r="H18" s="18">
        <f>LARGE(G18:G19,1)</f>
        <v>2.2229999999999999</v>
      </c>
      <c r="J18" s="6"/>
      <c r="K18" s="6"/>
      <c r="L18" s="6"/>
      <c r="M18" s="6"/>
      <c r="P18" s="103"/>
      <c r="V18" s="3" t="s">
        <v>22</v>
      </c>
      <c r="W18" s="11">
        <v>0.247</v>
      </c>
      <c r="X18" s="34">
        <v>7</v>
      </c>
      <c r="Z18" s="18">
        <f>X18*W18</f>
        <v>1.7290000000000001</v>
      </c>
      <c r="AA18" s="12">
        <f>$K$1</f>
        <v>2</v>
      </c>
      <c r="AB18" s="18">
        <f>Z18/AA18</f>
        <v>0.86450000000000005</v>
      </c>
      <c r="AC18" s="18">
        <f>LARGE(AB18:AB19,1)</f>
        <v>1.7290000000000001</v>
      </c>
    </row>
    <row r="19" spans="1:29" ht="14.25" x14ac:dyDescent="0.2">
      <c r="A19" s="3" t="s">
        <v>23</v>
      </c>
      <c r="B19" s="11">
        <v>0.247</v>
      </c>
      <c r="C19" s="34">
        <v>9</v>
      </c>
      <c r="E19" s="18">
        <f>C19*B19</f>
        <v>2.2229999999999999</v>
      </c>
      <c r="F19" s="12">
        <f>$M$1</f>
        <v>1</v>
      </c>
      <c r="G19" s="18">
        <f>E19/F19</f>
        <v>2.2229999999999999</v>
      </c>
      <c r="H19" s="18"/>
      <c r="J19" s="6"/>
      <c r="K19" s="6"/>
      <c r="L19" s="6"/>
      <c r="M19" s="6"/>
      <c r="P19" s="103"/>
      <c r="V19" s="3" t="s">
        <v>23</v>
      </c>
      <c r="W19" s="11">
        <v>0.247</v>
      </c>
      <c r="X19" s="34">
        <v>7</v>
      </c>
      <c r="Z19" s="18">
        <f>X19*W19</f>
        <v>1.7290000000000001</v>
      </c>
      <c r="AA19" s="12">
        <f>$M$1</f>
        <v>1</v>
      </c>
      <c r="AB19" s="18">
        <f>Z19/AA19</f>
        <v>1.7290000000000001</v>
      </c>
      <c r="AC19" s="18"/>
    </row>
    <row r="20" spans="1:29" ht="14.25" x14ac:dyDescent="0.2">
      <c r="A20" s="1" t="s">
        <v>167</v>
      </c>
      <c r="B20" s="15"/>
      <c r="C20" s="36"/>
      <c r="E20" s="17"/>
      <c r="F20" s="17"/>
      <c r="G20" s="17"/>
      <c r="H20" s="17"/>
      <c r="J20" s="6"/>
      <c r="K20" s="6"/>
      <c r="L20" s="6"/>
      <c r="M20" s="6"/>
      <c r="P20" s="103"/>
      <c r="V20" s="1" t="s">
        <v>167</v>
      </c>
      <c r="W20" s="15"/>
      <c r="X20" s="36"/>
      <c r="Z20" s="17"/>
      <c r="AA20" s="17"/>
      <c r="AB20" s="17"/>
      <c r="AC20" s="17"/>
    </row>
    <row r="21" spans="1:29" ht="14.25" x14ac:dyDescent="0.2">
      <c r="A21" s="3" t="s">
        <v>22</v>
      </c>
      <c r="B21" s="11">
        <v>0.14299999999999999</v>
      </c>
      <c r="C21" s="34">
        <v>3</v>
      </c>
      <c r="E21" s="18">
        <f>C21*B21</f>
        <v>0.42899999999999994</v>
      </c>
      <c r="F21" s="12">
        <f>$K$1</f>
        <v>2</v>
      </c>
      <c r="G21" s="18">
        <f>E21/F21</f>
        <v>0.21449999999999997</v>
      </c>
      <c r="H21" s="18">
        <f>LARGE(G21:G22,1)</f>
        <v>0.42899999999999994</v>
      </c>
      <c r="J21" s="6"/>
      <c r="K21" s="6"/>
      <c r="L21" s="6"/>
      <c r="M21" s="6"/>
      <c r="P21" s="103"/>
      <c r="V21" s="3" t="s">
        <v>22</v>
      </c>
      <c r="W21" s="11">
        <v>0.14299999999999999</v>
      </c>
      <c r="X21" s="34">
        <v>7</v>
      </c>
      <c r="Z21" s="18">
        <f>X21*W21</f>
        <v>1.0009999999999999</v>
      </c>
      <c r="AA21" s="12">
        <f>$K$1</f>
        <v>2</v>
      </c>
      <c r="AB21" s="18">
        <f>Z21/AA21</f>
        <v>0.50049999999999994</v>
      </c>
      <c r="AC21" s="18">
        <f>LARGE(AB21:AB22,1)</f>
        <v>1.0009999999999999</v>
      </c>
    </row>
    <row r="22" spans="1:29" ht="14.25" x14ac:dyDescent="0.2">
      <c r="A22" s="3" t="s">
        <v>23</v>
      </c>
      <c r="B22" s="11">
        <v>0.14299999999999999</v>
      </c>
      <c r="C22" s="34">
        <v>3</v>
      </c>
      <c r="E22" s="18">
        <f>C22*B22</f>
        <v>0.42899999999999994</v>
      </c>
      <c r="F22" s="12">
        <f>$M$1</f>
        <v>1</v>
      </c>
      <c r="G22" s="18">
        <f>E22/F22</f>
        <v>0.42899999999999994</v>
      </c>
      <c r="H22" s="18"/>
      <c r="J22" s="6"/>
      <c r="K22" s="6"/>
      <c r="L22" s="6"/>
      <c r="M22" s="6"/>
      <c r="P22" s="103"/>
      <c r="V22" s="3" t="s">
        <v>23</v>
      </c>
      <c r="W22" s="11">
        <v>0.14299999999999999</v>
      </c>
      <c r="X22" s="34">
        <v>7</v>
      </c>
      <c r="Z22" s="18">
        <f>X22*W22</f>
        <v>1.0009999999999999</v>
      </c>
      <c r="AA22" s="12">
        <f>$M$1</f>
        <v>1</v>
      </c>
      <c r="AB22" s="18">
        <f>Z22/AA22</f>
        <v>1.0009999999999999</v>
      </c>
      <c r="AC22" s="18"/>
    </row>
    <row r="23" spans="1:29" ht="14.25" x14ac:dyDescent="0.2">
      <c r="A23" s="1" t="s">
        <v>166</v>
      </c>
      <c r="B23" s="15"/>
      <c r="C23" s="36"/>
      <c r="E23" s="17"/>
      <c r="F23" s="17"/>
      <c r="G23" s="17"/>
      <c r="H23" s="17"/>
      <c r="J23" s="6"/>
      <c r="K23" s="6"/>
      <c r="L23" s="6"/>
      <c r="M23" s="6"/>
      <c r="P23" s="103"/>
      <c r="V23" s="1" t="s">
        <v>166</v>
      </c>
      <c r="W23" s="15"/>
      <c r="X23" s="36"/>
      <c r="Z23" s="17"/>
      <c r="AA23" s="17"/>
      <c r="AB23" s="17"/>
      <c r="AC23" s="17"/>
    </row>
    <row r="24" spans="1:29" ht="14.25" x14ac:dyDescent="0.2">
      <c r="A24" s="3" t="s">
        <v>22</v>
      </c>
      <c r="B24" s="11">
        <v>0.46820000000000001</v>
      </c>
      <c r="C24" s="34">
        <v>3</v>
      </c>
      <c r="E24" s="18">
        <f>C24*B24</f>
        <v>1.4046000000000001</v>
      </c>
      <c r="F24" s="12">
        <f>$K$1</f>
        <v>2</v>
      </c>
      <c r="G24" s="18">
        <f>E24/F24</f>
        <v>0.70230000000000004</v>
      </c>
      <c r="H24" s="18">
        <f>LARGE(G24:G25,1)</f>
        <v>1.4046000000000001</v>
      </c>
      <c r="J24" s="6"/>
      <c r="K24" s="6"/>
      <c r="L24" s="6"/>
      <c r="M24" s="6"/>
      <c r="P24" s="103"/>
      <c r="V24" s="3" t="s">
        <v>22</v>
      </c>
      <c r="W24" s="11">
        <v>0.46820000000000001</v>
      </c>
      <c r="X24" s="34">
        <v>0</v>
      </c>
      <c r="Z24" s="18">
        <f>X24*W24</f>
        <v>0</v>
      </c>
      <c r="AA24" s="12">
        <f>$K$1</f>
        <v>2</v>
      </c>
      <c r="AB24" s="18">
        <f>Z24/AA24</f>
        <v>0</v>
      </c>
      <c r="AC24" s="18">
        <f>LARGE(AB24:AB25,1)</f>
        <v>0</v>
      </c>
    </row>
    <row r="25" spans="1:29" ht="14.25" x14ac:dyDescent="0.2">
      <c r="A25" s="3" t="s">
        <v>23</v>
      </c>
      <c r="B25" s="11">
        <v>0.46820000000000001</v>
      </c>
      <c r="C25" s="34">
        <v>3</v>
      </c>
      <c r="E25" s="18">
        <f>C25*B25</f>
        <v>1.4046000000000001</v>
      </c>
      <c r="F25" s="12">
        <f>$M$1</f>
        <v>1</v>
      </c>
      <c r="G25" s="18">
        <f>E25/F25</f>
        <v>1.4046000000000001</v>
      </c>
      <c r="H25" s="18"/>
      <c r="J25" s="6"/>
      <c r="K25" s="6"/>
      <c r="L25" s="6"/>
      <c r="M25" s="6"/>
      <c r="P25" s="103"/>
      <c r="V25" s="3" t="s">
        <v>23</v>
      </c>
      <c r="W25" s="11">
        <v>0.46820000000000001</v>
      </c>
      <c r="X25" s="34">
        <v>0</v>
      </c>
      <c r="Z25" s="18">
        <f>X25*W25</f>
        <v>0</v>
      </c>
      <c r="AA25" s="12">
        <f>$M$1</f>
        <v>1</v>
      </c>
      <c r="AB25" s="18">
        <f>Z25/AA25</f>
        <v>0</v>
      </c>
      <c r="AC25" s="18"/>
    </row>
    <row r="26" spans="1:29" ht="14.25" x14ac:dyDescent="0.2">
      <c r="A26" s="1" t="s">
        <v>165</v>
      </c>
      <c r="B26" s="15"/>
      <c r="C26" s="36"/>
      <c r="E26" s="17"/>
      <c r="F26" s="17"/>
      <c r="G26" s="17"/>
      <c r="H26" s="17"/>
      <c r="J26" s="6"/>
      <c r="K26" s="6"/>
      <c r="L26" s="6"/>
      <c r="M26" s="6"/>
      <c r="P26" s="103"/>
      <c r="V26" s="1" t="s">
        <v>165</v>
      </c>
      <c r="W26" s="15"/>
      <c r="X26" s="36"/>
      <c r="Z26" s="17"/>
      <c r="AA26" s="17"/>
      <c r="AB26" s="17"/>
      <c r="AC26" s="17"/>
    </row>
    <row r="27" spans="1:29" ht="14.25" x14ac:dyDescent="0.2">
      <c r="A27" s="3" t="s">
        <v>22</v>
      </c>
      <c r="B27" s="11">
        <v>0.39100000000000001</v>
      </c>
      <c r="C27" s="33">
        <v>22.99</v>
      </c>
      <c r="E27" s="18">
        <f>C27*B27</f>
        <v>8.9890899999999991</v>
      </c>
      <c r="F27" s="12">
        <f>$K$1</f>
        <v>2</v>
      </c>
      <c r="G27" s="18">
        <f>E27/F27</f>
        <v>4.4945449999999996</v>
      </c>
      <c r="H27" s="18">
        <f>LARGE(G27:G28,1)</f>
        <v>4.4945449999999996</v>
      </c>
      <c r="J27" s="6"/>
      <c r="K27" s="6"/>
      <c r="L27" s="6"/>
      <c r="M27" s="6"/>
      <c r="P27" s="103"/>
      <c r="V27" s="3" t="s">
        <v>22</v>
      </c>
      <c r="W27" s="11">
        <v>0.39100000000000001</v>
      </c>
      <c r="X27" s="33">
        <v>15.69</v>
      </c>
      <c r="Z27" s="18">
        <f>X27*W27</f>
        <v>6.1347899999999997</v>
      </c>
      <c r="AA27" s="12">
        <f>$K$1</f>
        <v>2</v>
      </c>
      <c r="AB27" s="18">
        <f>Z27/AA27</f>
        <v>3.0673949999999999</v>
      </c>
      <c r="AC27" s="18">
        <f>LARGE(AB27:AB28,1)</f>
        <v>3.0673949999999999</v>
      </c>
    </row>
    <row r="28" spans="1:29" ht="14.25" x14ac:dyDescent="0.2">
      <c r="A28" s="3" t="s">
        <v>23</v>
      </c>
      <c r="B28" s="11">
        <v>5.5E-2</v>
      </c>
      <c r="C28" s="33">
        <v>22.99</v>
      </c>
      <c r="E28" s="18">
        <f>C28*B28</f>
        <v>1.2644499999999999</v>
      </c>
      <c r="F28" s="12">
        <f>$M$1</f>
        <v>1</v>
      </c>
      <c r="G28" s="18">
        <f>E28/F28</f>
        <v>1.2644499999999999</v>
      </c>
      <c r="H28" s="18"/>
      <c r="J28" s="6"/>
      <c r="K28" s="6"/>
      <c r="L28" s="6"/>
      <c r="M28" s="6"/>
      <c r="P28" s="103"/>
      <c r="V28" s="3" t="s">
        <v>23</v>
      </c>
      <c r="W28" s="11">
        <v>5.5E-2</v>
      </c>
      <c r="X28" s="33">
        <v>15.69</v>
      </c>
      <c r="Z28" s="18">
        <f>X28*W28</f>
        <v>0.86294999999999999</v>
      </c>
      <c r="AA28" s="12">
        <f>$M$1</f>
        <v>1</v>
      </c>
      <c r="AB28" s="18">
        <f>Z28/AA28</f>
        <v>0.86294999999999999</v>
      </c>
      <c r="AC28" s="18"/>
    </row>
    <row r="29" spans="1:29" ht="14.25" x14ac:dyDescent="0.2">
      <c r="A29" s="1" t="s">
        <v>164</v>
      </c>
      <c r="B29" s="15"/>
      <c r="C29" s="36"/>
      <c r="E29" s="17"/>
      <c r="F29" s="17"/>
      <c r="G29" s="17"/>
      <c r="H29" s="17"/>
      <c r="J29" s="6"/>
      <c r="K29" s="6"/>
      <c r="L29" s="6"/>
      <c r="M29" s="6"/>
      <c r="P29" s="103"/>
      <c r="V29" s="1" t="s">
        <v>164</v>
      </c>
      <c r="W29" s="15"/>
      <c r="X29" s="36"/>
      <c r="Z29" s="17"/>
      <c r="AA29" s="17"/>
      <c r="AB29" s="17"/>
      <c r="AC29" s="17"/>
    </row>
    <row r="30" spans="1:29" ht="14.25" x14ac:dyDescent="0.2">
      <c r="A30" s="3" t="s">
        <v>22</v>
      </c>
      <c r="B30" s="11">
        <v>0.27500000000000002</v>
      </c>
      <c r="C30" s="34">
        <v>0</v>
      </c>
      <c r="E30" s="18">
        <f>C30*B30</f>
        <v>0</v>
      </c>
      <c r="F30" s="12">
        <f>$K$1</f>
        <v>2</v>
      </c>
      <c r="G30" s="18">
        <f>E30/F30</f>
        <v>0</v>
      </c>
      <c r="H30" s="18">
        <f>LARGE(G30:G31,1)</f>
        <v>0</v>
      </c>
      <c r="J30" s="6"/>
      <c r="K30" s="6"/>
      <c r="L30" s="6"/>
      <c r="M30" s="6"/>
      <c r="P30" s="103"/>
      <c r="V30" s="3" t="s">
        <v>22</v>
      </c>
      <c r="W30" s="11">
        <v>0.27500000000000002</v>
      </c>
      <c r="X30" s="34">
        <v>4</v>
      </c>
      <c r="Z30" s="18">
        <f>X30*W30</f>
        <v>1.1000000000000001</v>
      </c>
      <c r="AA30" s="12">
        <f>$K$1</f>
        <v>2</v>
      </c>
      <c r="AB30" s="18">
        <f>Z30/AA30</f>
        <v>0.55000000000000004</v>
      </c>
      <c r="AC30" s="18">
        <f>LARGE(AB30:AB31,1)</f>
        <v>1.1000000000000001</v>
      </c>
    </row>
    <row r="31" spans="1:29" ht="14.25" x14ac:dyDescent="0.2">
      <c r="A31" s="3" t="s">
        <v>23</v>
      </c>
      <c r="B31" s="11">
        <v>0.27500000000000002</v>
      </c>
      <c r="C31" s="34">
        <v>0</v>
      </c>
      <c r="E31" s="18">
        <f>C31*B31</f>
        <v>0</v>
      </c>
      <c r="F31" s="12">
        <f>$M$1</f>
        <v>1</v>
      </c>
      <c r="G31" s="18">
        <f>E31/F31</f>
        <v>0</v>
      </c>
      <c r="H31" s="18"/>
      <c r="J31" s="6"/>
      <c r="K31" s="6"/>
      <c r="L31" s="6"/>
      <c r="M31" s="6"/>
      <c r="P31" s="103"/>
      <c r="V31" s="3" t="s">
        <v>23</v>
      </c>
      <c r="W31" s="11">
        <v>0.27500000000000002</v>
      </c>
      <c r="X31" s="34">
        <v>4</v>
      </c>
      <c r="Z31" s="18">
        <f>X31*W31</f>
        <v>1.1000000000000001</v>
      </c>
      <c r="AA31" s="12">
        <f>$M$1</f>
        <v>1</v>
      </c>
      <c r="AB31" s="18">
        <f>Z31/AA31</f>
        <v>1.1000000000000001</v>
      </c>
      <c r="AC31" s="18"/>
    </row>
    <row r="32" spans="1:29" ht="14.25" x14ac:dyDescent="0.2">
      <c r="A32" s="1" t="s">
        <v>163</v>
      </c>
      <c r="B32" s="15"/>
      <c r="C32" s="36"/>
      <c r="E32" s="17"/>
      <c r="F32" s="17"/>
      <c r="G32" s="17"/>
      <c r="H32" s="17"/>
      <c r="J32" s="6"/>
      <c r="K32" s="6"/>
      <c r="L32" s="6"/>
      <c r="M32" s="6"/>
      <c r="P32" s="103"/>
      <c r="V32" s="1" t="s">
        <v>163</v>
      </c>
      <c r="W32" s="15"/>
      <c r="X32" s="36"/>
      <c r="Z32" s="17"/>
      <c r="AA32" s="17"/>
      <c r="AB32" s="17"/>
      <c r="AC32" s="17"/>
    </row>
    <row r="33" spans="1:29" ht="14.25" x14ac:dyDescent="0.2">
      <c r="A33" s="3" t="s">
        <v>22</v>
      </c>
      <c r="B33" s="11">
        <v>0.27500000000000002</v>
      </c>
      <c r="C33" s="34">
        <v>0</v>
      </c>
      <c r="E33" s="18">
        <f t="shared" ref="E33:E34" si="0">C33*B33</f>
        <v>0</v>
      </c>
      <c r="F33" s="12">
        <f t="shared" ref="F33" si="1">$K$1</f>
        <v>2</v>
      </c>
      <c r="G33" s="18">
        <f t="shared" ref="G33:G34" si="2">E33/F33</f>
        <v>0</v>
      </c>
      <c r="H33" s="18">
        <f t="shared" ref="H33" si="3">LARGE(G33:G34,1)</f>
        <v>0</v>
      </c>
      <c r="J33" s="6"/>
      <c r="K33" s="6"/>
      <c r="L33" s="6"/>
      <c r="M33" s="6"/>
      <c r="P33" s="103"/>
      <c r="V33" s="3" t="s">
        <v>22</v>
      </c>
      <c r="W33" s="11">
        <v>0.27500000000000002</v>
      </c>
      <c r="X33" s="34">
        <v>11</v>
      </c>
      <c r="Z33" s="18">
        <f t="shared" ref="Z33:Z34" si="4">X33*W33</f>
        <v>3.0250000000000004</v>
      </c>
      <c r="AA33" s="12">
        <f t="shared" ref="AA33" si="5">$K$1</f>
        <v>2</v>
      </c>
      <c r="AB33" s="18">
        <f t="shared" ref="AB33:AB34" si="6">Z33/AA33</f>
        <v>1.5125000000000002</v>
      </c>
      <c r="AC33" s="18">
        <f t="shared" ref="AC33" si="7">LARGE(AB33:AB34,1)</f>
        <v>3.0250000000000004</v>
      </c>
    </row>
    <row r="34" spans="1:29" ht="14.25" x14ac:dyDescent="0.2">
      <c r="A34" s="3" t="s">
        <v>23</v>
      </c>
      <c r="B34" s="11">
        <v>0.27500000000000002</v>
      </c>
      <c r="C34" s="34">
        <v>0</v>
      </c>
      <c r="E34" s="18">
        <f t="shared" si="0"/>
        <v>0</v>
      </c>
      <c r="F34" s="12">
        <f t="shared" ref="F34" si="8">$M$1</f>
        <v>1</v>
      </c>
      <c r="G34" s="18">
        <f t="shared" si="2"/>
        <v>0</v>
      </c>
      <c r="H34" s="18"/>
      <c r="J34" s="6"/>
      <c r="K34" s="6"/>
      <c r="L34" s="6"/>
      <c r="M34" s="6"/>
      <c r="P34" s="103"/>
      <c r="V34" s="3" t="s">
        <v>23</v>
      </c>
      <c r="W34" s="11">
        <v>0.27500000000000002</v>
      </c>
      <c r="X34" s="34">
        <v>11</v>
      </c>
      <c r="Z34" s="18">
        <f t="shared" si="4"/>
        <v>3.0250000000000004</v>
      </c>
      <c r="AA34" s="12">
        <f t="shared" ref="AA34" si="9">$M$1</f>
        <v>1</v>
      </c>
      <c r="AB34" s="18">
        <f t="shared" si="6"/>
        <v>3.0250000000000004</v>
      </c>
      <c r="AC34" s="18"/>
    </row>
    <row r="35" spans="1:29" ht="14.25" x14ac:dyDescent="0.2">
      <c r="A35" s="1" t="s">
        <v>162</v>
      </c>
      <c r="B35" s="15"/>
      <c r="C35" s="36"/>
      <c r="E35" s="17"/>
      <c r="F35" s="17"/>
      <c r="G35" s="17"/>
      <c r="H35" s="17"/>
      <c r="J35" s="6"/>
      <c r="K35" s="6"/>
      <c r="L35" s="6"/>
      <c r="M35" s="6"/>
      <c r="P35" s="103"/>
      <c r="V35" s="1" t="s">
        <v>162</v>
      </c>
      <c r="W35" s="15"/>
      <c r="X35" s="36"/>
      <c r="Z35" s="17"/>
      <c r="AA35" s="17"/>
      <c r="AB35" s="17"/>
      <c r="AC35" s="17"/>
    </row>
    <row r="36" spans="1:29" ht="14.25" x14ac:dyDescent="0.2">
      <c r="A36" s="3" t="s">
        <v>22</v>
      </c>
      <c r="B36" s="11">
        <v>0.22</v>
      </c>
      <c r="C36" s="34">
        <v>0</v>
      </c>
      <c r="E36" s="18">
        <f t="shared" ref="E36:E37" si="10">C36*B36</f>
        <v>0</v>
      </c>
      <c r="F36" s="12">
        <f t="shared" ref="F36" si="11">$K$1</f>
        <v>2</v>
      </c>
      <c r="G36" s="18">
        <f t="shared" ref="G36:G37" si="12">E36/F36</f>
        <v>0</v>
      </c>
      <c r="H36" s="18">
        <f t="shared" ref="H36" si="13">LARGE(G36:G37,1)</f>
        <v>0</v>
      </c>
      <c r="J36" s="6"/>
      <c r="K36" s="6"/>
      <c r="L36" s="6"/>
      <c r="M36" s="6"/>
      <c r="P36" s="103"/>
      <c r="V36" s="3" t="s">
        <v>22</v>
      </c>
      <c r="W36" s="11">
        <v>0.22</v>
      </c>
      <c r="X36" s="34">
        <v>1</v>
      </c>
      <c r="Z36" s="18">
        <f t="shared" ref="Z36:Z37" si="14">X36*W36</f>
        <v>0.22</v>
      </c>
      <c r="AA36" s="12">
        <f t="shared" ref="AA36" si="15">$K$1</f>
        <v>2</v>
      </c>
      <c r="AB36" s="18">
        <f t="shared" ref="AB36:AB37" si="16">Z36/AA36</f>
        <v>0.11</v>
      </c>
      <c r="AC36" s="18">
        <f t="shared" ref="AC36" si="17">LARGE(AB36:AB37,1)</f>
        <v>0.22</v>
      </c>
    </row>
    <row r="37" spans="1:29" ht="14.25" x14ac:dyDescent="0.2">
      <c r="A37" s="3" t="s">
        <v>23</v>
      </c>
      <c r="B37" s="11">
        <v>0.22</v>
      </c>
      <c r="C37" s="34">
        <v>0</v>
      </c>
      <c r="E37" s="18">
        <f t="shared" si="10"/>
        <v>0</v>
      </c>
      <c r="F37" s="12">
        <f t="shared" ref="F37" si="18">$M$1</f>
        <v>1</v>
      </c>
      <c r="G37" s="18">
        <f t="shared" si="12"/>
        <v>0</v>
      </c>
      <c r="H37" s="18"/>
      <c r="J37" s="6"/>
      <c r="K37" s="6"/>
      <c r="L37" s="6"/>
      <c r="M37" s="6"/>
      <c r="P37" s="103"/>
      <c r="V37" s="3" t="s">
        <v>23</v>
      </c>
      <c r="W37" s="11">
        <v>0.22</v>
      </c>
      <c r="X37" s="34">
        <v>1</v>
      </c>
      <c r="Z37" s="18">
        <f t="shared" si="14"/>
        <v>0.22</v>
      </c>
      <c r="AA37" s="12">
        <f t="shared" ref="AA37" si="19">$M$1</f>
        <v>1</v>
      </c>
      <c r="AB37" s="18">
        <f t="shared" si="16"/>
        <v>0.22</v>
      </c>
      <c r="AC37" s="18"/>
    </row>
    <row r="38" spans="1:29" ht="14.25" x14ac:dyDescent="0.2">
      <c r="A38"/>
      <c r="B38"/>
      <c r="C38"/>
      <c r="D38"/>
      <c r="E38"/>
      <c r="F38"/>
      <c r="G38"/>
      <c r="H38"/>
      <c r="J38" s="6"/>
      <c r="K38" s="6"/>
      <c r="L38" s="6"/>
      <c r="M38" s="6"/>
      <c r="P38" s="103"/>
      <c r="V38"/>
      <c r="W38"/>
      <c r="X38"/>
      <c r="Y38"/>
      <c r="Z38"/>
      <c r="AA38"/>
      <c r="AB38"/>
      <c r="AC38"/>
    </row>
    <row r="39" spans="1:29" ht="14.25" x14ac:dyDescent="0.2">
      <c r="A39"/>
      <c r="B39"/>
      <c r="C39"/>
      <c r="D39"/>
      <c r="E39"/>
      <c r="F39"/>
      <c r="G39"/>
      <c r="H39"/>
      <c r="J39" s="6"/>
      <c r="K39" s="6"/>
      <c r="L39" s="6"/>
      <c r="M39" s="6"/>
      <c r="V39"/>
      <c r="W39"/>
      <c r="X39"/>
      <c r="Y39"/>
      <c r="Z39"/>
      <c r="AA39"/>
      <c r="AB39"/>
      <c r="AC39"/>
    </row>
    <row r="40" spans="1:29" ht="14.25" x14ac:dyDescent="0.2">
      <c r="A40"/>
      <c r="B40"/>
      <c r="C40"/>
      <c r="D40"/>
      <c r="E40"/>
      <c r="F40"/>
      <c r="G40"/>
      <c r="H40"/>
      <c r="J40" s="6"/>
      <c r="K40" s="6"/>
      <c r="L40" s="6"/>
      <c r="M40" s="6"/>
      <c r="V40"/>
      <c r="W40"/>
      <c r="X40"/>
      <c r="Y40"/>
      <c r="Z40"/>
      <c r="AA40"/>
      <c r="AB40"/>
      <c r="AC40"/>
    </row>
    <row r="41" spans="1:29" ht="14.25" x14ac:dyDescent="0.2">
      <c r="A41"/>
      <c r="B41"/>
      <c r="C41"/>
      <c r="D41"/>
      <c r="E41"/>
      <c r="F41"/>
      <c r="G41"/>
      <c r="H41"/>
      <c r="J41" s="6"/>
      <c r="K41" s="6"/>
      <c r="L41" s="6"/>
      <c r="M41" s="6"/>
      <c r="V41"/>
      <c r="W41"/>
      <c r="X41"/>
      <c r="Y41"/>
      <c r="Z41"/>
      <c r="AA41"/>
      <c r="AB41"/>
      <c r="AC41"/>
    </row>
    <row r="42" spans="1:29" ht="14.25" x14ac:dyDescent="0.2">
      <c r="A42"/>
      <c r="B42"/>
      <c r="C42"/>
      <c r="D42"/>
      <c r="E42"/>
      <c r="F42"/>
      <c r="G42"/>
      <c r="H42"/>
      <c r="J42" s="6"/>
      <c r="K42" s="6"/>
      <c r="L42" s="6"/>
      <c r="M42" s="6"/>
      <c r="V42"/>
      <c r="W42"/>
      <c r="X42"/>
      <c r="Y42"/>
      <c r="Z42"/>
      <c r="AA42"/>
      <c r="AB42"/>
      <c r="AC42"/>
    </row>
    <row r="43" spans="1:29" ht="14.25" x14ac:dyDescent="0.2">
      <c r="A43"/>
      <c r="B43"/>
      <c r="C43"/>
      <c r="D43"/>
      <c r="E43"/>
      <c r="F43"/>
      <c r="G43"/>
      <c r="H43"/>
      <c r="J43" s="6"/>
      <c r="K43" s="6"/>
      <c r="L43" s="6"/>
      <c r="M43" s="6"/>
      <c r="V43"/>
      <c r="W43"/>
      <c r="X43"/>
      <c r="Y43"/>
      <c r="Z43"/>
      <c r="AA43"/>
      <c r="AB43"/>
      <c r="AC43"/>
    </row>
    <row r="44" spans="1:29" ht="14.25" x14ac:dyDescent="0.2">
      <c r="A44"/>
      <c r="B44"/>
      <c r="C44"/>
      <c r="D44"/>
      <c r="E44"/>
      <c r="F44"/>
      <c r="G44"/>
      <c r="H44"/>
      <c r="J44" s="6"/>
      <c r="K44" s="6"/>
      <c r="L44" s="6"/>
      <c r="M44" s="6"/>
      <c r="V44"/>
      <c r="W44"/>
      <c r="X44"/>
      <c r="Y44"/>
      <c r="Z44"/>
      <c r="AA44"/>
      <c r="AB44"/>
      <c r="AC44"/>
    </row>
    <row r="45" spans="1:29" ht="14.25" x14ac:dyDescent="0.2">
      <c r="A45"/>
      <c r="B45"/>
      <c r="C45"/>
      <c r="D45"/>
      <c r="E45"/>
      <c r="F45"/>
      <c r="G45"/>
      <c r="H45"/>
      <c r="J45" s="6"/>
      <c r="K45" s="6"/>
      <c r="L45" s="6"/>
      <c r="M45" s="6"/>
      <c r="V45"/>
      <c r="W45"/>
      <c r="X45"/>
      <c r="Y45"/>
      <c r="Z45"/>
      <c r="AA45"/>
      <c r="AB45"/>
      <c r="AC45"/>
    </row>
    <row r="46" spans="1:29" ht="14.25" x14ac:dyDescent="0.2">
      <c r="A46"/>
      <c r="B46"/>
      <c r="C46"/>
      <c r="D46"/>
      <c r="E46"/>
      <c r="F46"/>
      <c r="G46"/>
      <c r="H46"/>
      <c r="J46" s="6"/>
      <c r="K46" s="6"/>
      <c r="L46" s="6"/>
      <c r="M46" s="6"/>
      <c r="V46"/>
      <c r="W46"/>
      <c r="X46"/>
      <c r="Y46"/>
      <c r="Z46"/>
      <c r="AA46"/>
      <c r="AB46"/>
      <c r="AC46"/>
    </row>
    <row r="47" spans="1:29" ht="14.25" x14ac:dyDescent="0.2">
      <c r="A47"/>
      <c r="B47"/>
      <c r="C47"/>
      <c r="D47"/>
      <c r="E47"/>
      <c r="F47"/>
      <c r="G47"/>
      <c r="H47"/>
      <c r="J47" s="6"/>
      <c r="K47" s="6"/>
      <c r="L47" s="6"/>
      <c r="M47" s="6"/>
      <c r="V47"/>
      <c r="W47"/>
      <c r="X47"/>
      <c r="Y47"/>
      <c r="Z47"/>
      <c r="AA47"/>
      <c r="AB47"/>
      <c r="AC47"/>
    </row>
    <row r="48" spans="1:29" ht="14.25" x14ac:dyDescent="0.2">
      <c r="A48"/>
      <c r="B48"/>
      <c r="C48"/>
      <c r="D48"/>
      <c r="E48"/>
      <c r="F48"/>
      <c r="G48"/>
      <c r="H48"/>
      <c r="J48" s="6"/>
      <c r="K48" s="6"/>
      <c r="L48" s="6"/>
      <c r="M48" s="6"/>
      <c r="V48"/>
      <c r="W48"/>
      <c r="X48"/>
      <c r="Y48"/>
      <c r="Z48"/>
      <c r="AA48"/>
      <c r="AB48"/>
      <c r="AC48"/>
    </row>
    <row r="49" spans="1:29" ht="14.25" x14ac:dyDescent="0.2">
      <c r="A49"/>
      <c r="B49"/>
      <c r="C49"/>
      <c r="D49"/>
      <c r="E49"/>
      <c r="F49"/>
      <c r="G49"/>
      <c r="H49"/>
      <c r="J49" s="6"/>
      <c r="K49" s="6"/>
      <c r="L49" s="6"/>
      <c r="M49" s="6"/>
      <c r="V49"/>
      <c r="W49"/>
      <c r="X49"/>
      <c r="Y49"/>
      <c r="Z49"/>
      <c r="AA49"/>
      <c r="AB49"/>
      <c r="AC49"/>
    </row>
    <row r="50" spans="1:29" ht="14.25" x14ac:dyDescent="0.2">
      <c r="A50"/>
      <c r="B50"/>
      <c r="C50"/>
      <c r="D50"/>
      <c r="E50"/>
      <c r="F50"/>
      <c r="G50"/>
      <c r="H50"/>
      <c r="J50" s="6"/>
      <c r="K50" s="6"/>
      <c r="L50" s="6"/>
      <c r="M50" s="6"/>
      <c r="V50"/>
      <c r="W50"/>
      <c r="X50"/>
      <c r="Y50"/>
      <c r="Z50"/>
      <c r="AA50"/>
      <c r="AB50"/>
      <c r="AC50"/>
    </row>
    <row r="51" spans="1:29" ht="14.25" x14ac:dyDescent="0.2">
      <c r="A51"/>
      <c r="B51"/>
      <c r="C51"/>
      <c r="D51"/>
      <c r="E51"/>
      <c r="F51"/>
      <c r="G51"/>
      <c r="H51"/>
      <c r="J51" s="6"/>
      <c r="K51" s="6"/>
      <c r="L51" s="6"/>
      <c r="M51" s="6"/>
      <c r="V51"/>
      <c r="W51"/>
      <c r="X51"/>
      <c r="Y51"/>
      <c r="Z51"/>
      <c r="AA51"/>
      <c r="AB51"/>
      <c r="AC51"/>
    </row>
    <row r="52" spans="1:29" ht="14.25" x14ac:dyDescent="0.2">
      <c r="A52"/>
      <c r="B52"/>
      <c r="C52"/>
      <c r="D52"/>
      <c r="E52"/>
      <c r="F52"/>
      <c r="G52"/>
      <c r="H52"/>
      <c r="J52" s="6"/>
      <c r="K52" s="6"/>
      <c r="L52" s="6"/>
      <c r="M52" s="6"/>
      <c r="V52"/>
      <c r="W52"/>
      <c r="X52"/>
      <c r="Y52"/>
      <c r="Z52"/>
      <c r="AA52"/>
      <c r="AB52"/>
      <c r="AC52"/>
    </row>
    <row r="53" spans="1:29" ht="14.25" x14ac:dyDescent="0.2">
      <c r="A53"/>
      <c r="B53"/>
      <c r="C53"/>
      <c r="D53"/>
      <c r="E53"/>
      <c r="F53"/>
      <c r="G53"/>
      <c r="H53"/>
      <c r="J53" s="6"/>
      <c r="K53" s="6"/>
      <c r="L53" s="6"/>
      <c r="M53" s="6"/>
      <c r="V53"/>
      <c r="W53"/>
      <c r="X53"/>
      <c r="Y53"/>
      <c r="Z53"/>
      <c r="AA53"/>
      <c r="AB53"/>
      <c r="AC53"/>
    </row>
    <row r="54" spans="1:29" ht="14.25" x14ac:dyDescent="0.2">
      <c r="A54"/>
      <c r="B54"/>
      <c r="C54"/>
      <c r="D54"/>
      <c r="E54"/>
      <c r="F54"/>
      <c r="G54"/>
      <c r="H54"/>
      <c r="J54" s="6"/>
      <c r="K54" s="6"/>
      <c r="L54" s="6"/>
      <c r="M54" s="6"/>
      <c r="V54"/>
      <c r="W54"/>
      <c r="X54"/>
      <c r="Y54"/>
      <c r="Z54"/>
      <c r="AA54"/>
      <c r="AB54"/>
      <c r="AC54"/>
    </row>
    <row r="55" spans="1:29" ht="14.25" x14ac:dyDescent="0.2">
      <c r="A55"/>
      <c r="B55"/>
      <c r="C55"/>
      <c r="D55"/>
      <c r="E55"/>
      <c r="F55"/>
      <c r="G55"/>
      <c r="H55"/>
      <c r="J55" s="6"/>
      <c r="K55" s="6"/>
      <c r="L55" s="6"/>
      <c r="M55" s="6"/>
      <c r="V55"/>
      <c r="W55"/>
      <c r="X55"/>
      <c r="Y55"/>
      <c r="Z55"/>
      <c r="AA55"/>
      <c r="AB55"/>
      <c r="AC55"/>
    </row>
    <row r="56" spans="1:29" ht="14.25" x14ac:dyDescent="0.2">
      <c r="A56"/>
      <c r="B56"/>
      <c r="C56"/>
      <c r="D56"/>
      <c r="E56"/>
      <c r="F56"/>
      <c r="G56"/>
      <c r="H56"/>
      <c r="J56" s="6"/>
      <c r="K56" s="6"/>
      <c r="L56" s="6"/>
      <c r="M56" s="6"/>
      <c r="V56"/>
      <c r="W56"/>
      <c r="X56"/>
      <c r="Y56"/>
      <c r="Z56"/>
      <c r="AA56"/>
      <c r="AB56"/>
      <c r="AC56"/>
    </row>
    <row r="57" spans="1:29" ht="14.25" x14ac:dyDescent="0.2">
      <c r="A57"/>
      <c r="B57"/>
      <c r="C57"/>
      <c r="D57"/>
      <c r="E57"/>
      <c r="F57"/>
      <c r="G57"/>
      <c r="H57"/>
      <c r="J57" s="6"/>
      <c r="K57" s="6"/>
      <c r="L57" s="6"/>
      <c r="M57" s="6"/>
      <c r="V57"/>
      <c r="W57"/>
      <c r="X57"/>
      <c r="Y57"/>
      <c r="Z57"/>
      <c r="AA57"/>
      <c r="AB57"/>
      <c r="AC57"/>
    </row>
    <row r="58" spans="1:29" ht="14.25" x14ac:dyDescent="0.2">
      <c r="A58"/>
      <c r="B58"/>
      <c r="C58"/>
      <c r="D58"/>
      <c r="E58"/>
      <c r="F58"/>
      <c r="G58"/>
      <c r="H58"/>
      <c r="J58" s="6"/>
      <c r="K58" s="6"/>
      <c r="L58" s="6"/>
      <c r="M58" s="6"/>
      <c r="V58"/>
      <c r="W58"/>
      <c r="X58"/>
      <c r="Y58"/>
      <c r="Z58"/>
      <c r="AA58"/>
      <c r="AB58"/>
      <c r="AC58"/>
    </row>
    <row r="59" spans="1:29" ht="14.25" x14ac:dyDescent="0.2">
      <c r="A59"/>
      <c r="B59"/>
      <c r="C59"/>
      <c r="D59"/>
      <c r="E59"/>
      <c r="F59"/>
      <c r="G59"/>
      <c r="H59"/>
      <c r="J59" s="6"/>
      <c r="K59" s="6"/>
      <c r="L59" s="6"/>
      <c r="M59" s="6"/>
      <c r="V59"/>
      <c r="W59"/>
      <c r="X59"/>
      <c r="Y59"/>
      <c r="Z59"/>
      <c r="AA59"/>
      <c r="AB59"/>
      <c r="AC59"/>
    </row>
    <row r="60" spans="1:29" ht="14.25" x14ac:dyDescent="0.2">
      <c r="A60"/>
      <c r="B60"/>
      <c r="C60"/>
      <c r="D60"/>
      <c r="E60"/>
      <c r="F60"/>
      <c r="G60"/>
      <c r="H60"/>
      <c r="J60" s="6"/>
      <c r="K60" s="6"/>
      <c r="L60" s="6"/>
      <c r="M60" s="6"/>
      <c r="V60"/>
      <c r="W60"/>
      <c r="X60"/>
      <c r="Y60"/>
      <c r="Z60"/>
      <c r="AA60"/>
      <c r="AB60"/>
      <c r="AC60"/>
    </row>
    <row r="61" spans="1:29" ht="14.25" x14ac:dyDescent="0.2">
      <c r="A61"/>
      <c r="B61"/>
      <c r="C61"/>
      <c r="D61"/>
      <c r="E61"/>
      <c r="F61"/>
      <c r="G61"/>
      <c r="H61"/>
      <c r="J61" s="6"/>
      <c r="K61" s="6"/>
      <c r="L61" s="6"/>
      <c r="M61" s="6"/>
      <c r="V61"/>
      <c r="W61"/>
      <c r="X61"/>
      <c r="Y61"/>
      <c r="Z61"/>
      <c r="AA61"/>
      <c r="AB61"/>
      <c r="AC61"/>
    </row>
    <row r="62" spans="1:29" ht="14.25" x14ac:dyDescent="0.2">
      <c r="A62"/>
      <c r="B62"/>
      <c r="C62"/>
      <c r="D62"/>
      <c r="E62"/>
      <c r="F62"/>
      <c r="G62"/>
      <c r="H62"/>
      <c r="J62" s="6"/>
      <c r="K62" s="6"/>
      <c r="L62" s="6"/>
      <c r="M62" s="6"/>
      <c r="V62"/>
      <c r="W62"/>
      <c r="X62"/>
      <c r="Y62"/>
      <c r="Z62"/>
      <c r="AA62"/>
      <c r="AB62"/>
      <c r="AC62"/>
    </row>
    <row r="63" spans="1:29" ht="14.25" x14ac:dyDescent="0.2">
      <c r="A63"/>
      <c r="B63"/>
      <c r="C63"/>
      <c r="D63"/>
      <c r="E63"/>
      <c r="F63"/>
      <c r="G63"/>
      <c r="H63"/>
      <c r="J63" s="6"/>
      <c r="K63" s="6"/>
      <c r="L63" s="6"/>
      <c r="M63" s="6"/>
      <c r="V63"/>
      <c r="W63"/>
      <c r="X63"/>
      <c r="Y63"/>
      <c r="Z63"/>
      <c r="AA63"/>
      <c r="AB63"/>
      <c r="AC63"/>
    </row>
    <row r="64" spans="1:29" ht="14.25" x14ac:dyDescent="0.2">
      <c r="A64"/>
      <c r="B64"/>
      <c r="C64"/>
      <c r="D64"/>
      <c r="E64"/>
      <c r="F64"/>
      <c r="G64"/>
      <c r="H64"/>
      <c r="J64" s="6"/>
      <c r="K64" s="6"/>
      <c r="L64" s="6"/>
      <c r="M64" s="6"/>
      <c r="V64"/>
      <c r="W64"/>
      <c r="X64"/>
      <c r="Y64"/>
      <c r="Z64"/>
      <c r="AA64"/>
      <c r="AB64"/>
      <c r="AC64"/>
    </row>
    <row r="65" spans="1:29" ht="14.25" x14ac:dyDescent="0.2">
      <c r="A65"/>
      <c r="B65"/>
      <c r="C65"/>
      <c r="D65"/>
      <c r="E65"/>
      <c r="F65"/>
      <c r="G65"/>
      <c r="H65"/>
      <c r="J65" s="6"/>
      <c r="K65" s="6"/>
      <c r="L65" s="6"/>
      <c r="M65" s="6"/>
      <c r="V65"/>
      <c r="W65"/>
      <c r="X65"/>
      <c r="Y65"/>
      <c r="Z65"/>
      <c r="AA65"/>
      <c r="AB65"/>
      <c r="AC65"/>
    </row>
    <row r="66" spans="1:29" ht="14.25" x14ac:dyDescent="0.2">
      <c r="A66"/>
      <c r="B66"/>
      <c r="C66"/>
      <c r="D66"/>
      <c r="E66"/>
      <c r="F66"/>
      <c r="G66"/>
      <c r="H66"/>
      <c r="J66" s="6"/>
      <c r="K66" s="6"/>
      <c r="L66" s="6"/>
      <c r="M66" s="6"/>
      <c r="V66"/>
      <c r="W66"/>
      <c r="X66"/>
      <c r="Y66"/>
      <c r="Z66"/>
      <c r="AA66"/>
      <c r="AB66"/>
      <c r="AC66"/>
    </row>
    <row r="67" spans="1:29" ht="14.25" x14ac:dyDescent="0.2">
      <c r="A67"/>
      <c r="B67"/>
      <c r="C67"/>
      <c r="D67"/>
      <c r="E67"/>
      <c r="F67"/>
      <c r="G67"/>
      <c r="H67"/>
      <c r="J67" s="6"/>
      <c r="K67" s="6"/>
      <c r="L67" s="6"/>
      <c r="M67" s="6"/>
      <c r="V67"/>
      <c r="W67"/>
      <c r="X67"/>
      <c r="Y67"/>
      <c r="Z67"/>
      <c r="AA67"/>
      <c r="AB67"/>
      <c r="AC67"/>
    </row>
    <row r="68" spans="1:29" ht="14.25" x14ac:dyDescent="0.2">
      <c r="A68"/>
      <c r="B68"/>
      <c r="C68"/>
      <c r="D68"/>
      <c r="E68"/>
      <c r="F68"/>
      <c r="G68"/>
      <c r="H68"/>
      <c r="J68" s="6"/>
      <c r="K68" s="6"/>
      <c r="L68" s="6"/>
      <c r="M68" s="6"/>
      <c r="V68"/>
      <c r="W68"/>
      <c r="X68"/>
      <c r="Y68"/>
      <c r="Z68"/>
      <c r="AA68"/>
      <c r="AB68"/>
      <c r="AC68"/>
    </row>
    <row r="69" spans="1:29" ht="14.25" x14ac:dyDescent="0.2">
      <c r="A69"/>
      <c r="B69"/>
      <c r="C69"/>
      <c r="D69"/>
      <c r="E69"/>
      <c r="F69"/>
      <c r="G69"/>
      <c r="H69"/>
      <c r="J69" s="6"/>
      <c r="K69" s="6"/>
      <c r="L69" s="6"/>
      <c r="M69" s="6"/>
      <c r="V69"/>
      <c r="W69"/>
      <c r="X69"/>
      <c r="Y69"/>
      <c r="Z69"/>
      <c r="AA69"/>
      <c r="AB69"/>
      <c r="AC69"/>
    </row>
    <row r="70" spans="1:29" ht="14.25" x14ac:dyDescent="0.2">
      <c r="A70"/>
      <c r="B70"/>
      <c r="C70"/>
      <c r="D70"/>
      <c r="E70"/>
      <c r="F70"/>
      <c r="G70"/>
      <c r="H70"/>
      <c r="J70" s="6"/>
      <c r="K70" s="6"/>
      <c r="L70" s="6"/>
      <c r="M70" s="6"/>
      <c r="V70"/>
      <c r="W70"/>
      <c r="X70"/>
      <c r="Y70"/>
      <c r="Z70"/>
      <c r="AA70"/>
      <c r="AB70"/>
      <c r="AC70"/>
    </row>
    <row r="71" spans="1:29" ht="14.25" x14ac:dyDescent="0.2">
      <c r="A71"/>
      <c r="B71"/>
      <c r="C71"/>
      <c r="D71"/>
      <c r="E71"/>
      <c r="F71"/>
      <c r="G71"/>
      <c r="H71"/>
      <c r="J71" s="6"/>
      <c r="K71" s="6"/>
      <c r="L71" s="6"/>
      <c r="M71" s="6"/>
      <c r="V71"/>
      <c r="W71"/>
      <c r="X71"/>
      <c r="Y71"/>
      <c r="Z71"/>
      <c r="AA71"/>
      <c r="AB71"/>
      <c r="AC71"/>
    </row>
    <row r="72" spans="1:29" ht="14.25" x14ac:dyDescent="0.2">
      <c r="A72"/>
      <c r="B72"/>
      <c r="C72"/>
      <c r="D72"/>
      <c r="E72"/>
      <c r="F72"/>
      <c r="G72"/>
      <c r="H72"/>
      <c r="J72" s="6"/>
      <c r="K72" s="6"/>
      <c r="L72" s="6"/>
      <c r="M72" s="6"/>
      <c r="V72"/>
      <c r="W72"/>
      <c r="X72"/>
      <c r="Y72"/>
      <c r="Z72"/>
      <c r="AA72"/>
      <c r="AB72"/>
      <c r="AC72"/>
    </row>
    <row r="73" spans="1:29" ht="14.25" x14ac:dyDescent="0.2">
      <c r="A73"/>
      <c r="B73"/>
      <c r="C73"/>
      <c r="D73"/>
      <c r="E73"/>
      <c r="F73"/>
      <c r="G73"/>
      <c r="H73"/>
      <c r="J73" s="6"/>
      <c r="K73" s="6"/>
      <c r="L73" s="6"/>
      <c r="M73" s="6"/>
      <c r="V73"/>
      <c r="W73"/>
      <c r="X73"/>
      <c r="Y73"/>
      <c r="Z73"/>
      <c r="AA73"/>
      <c r="AB73"/>
      <c r="AC73"/>
    </row>
    <row r="74" spans="1:29" ht="14.25" x14ac:dyDescent="0.2">
      <c r="A74"/>
      <c r="B74"/>
      <c r="C74"/>
      <c r="D74"/>
      <c r="E74"/>
      <c r="F74"/>
      <c r="G74"/>
      <c r="H74"/>
      <c r="J74" s="6"/>
      <c r="K74" s="6"/>
      <c r="L74" s="6"/>
      <c r="M74" s="6"/>
      <c r="V74"/>
      <c r="W74"/>
      <c r="X74"/>
      <c r="Y74"/>
      <c r="Z74"/>
      <c r="AA74"/>
      <c r="AB74"/>
      <c r="AC74"/>
    </row>
    <row r="75" spans="1:29" ht="14.25" x14ac:dyDescent="0.2">
      <c r="A75"/>
      <c r="B75"/>
      <c r="C75"/>
      <c r="D75"/>
      <c r="E75"/>
      <c r="F75"/>
      <c r="G75"/>
      <c r="H75"/>
      <c r="J75" s="6"/>
      <c r="K75" s="6"/>
      <c r="L75" s="6"/>
      <c r="M75" s="6"/>
      <c r="V75"/>
      <c r="W75"/>
      <c r="X75"/>
      <c r="Y75"/>
      <c r="Z75"/>
      <c r="AA75"/>
      <c r="AB75"/>
      <c r="AC75"/>
    </row>
    <row r="76" spans="1:29" ht="14.25" x14ac:dyDescent="0.2">
      <c r="A76"/>
      <c r="B76"/>
      <c r="C76"/>
      <c r="D76"/>
      <c r="E76"/>
      <c r="F76"/>
      <c r="G76"/>
      <c r="H76"/>
      <c r="J76" s="6"/>
      <c r="K76" s="6"/>
      <c r="L76" s="6"/>
      <c r="M76" s="6"/>
      <c r="V76"/>
      <c r="W76"/>
      <c r="X76"/>
      <c r="Y76"/>
      <c r="Z76"/>
      <c r="AA76"/>
      <c r="AB76"/>
      <c r="AC76"/>
    </row>
    <row r="77" spans="1:29" ht="14.25" x14ac:dyDescent="0.2">
      <c r="A77"/>
      <c r="B77"/>
      <c r="C77"/>
      <c r="D77"/>
      <c r="E77"/>
      <c r="F77"/>
      <c r="G77"/>
      <c r="H77"/>
      <c r="J77" s="6"/>
      <c r="K77" s="6"/>
      <c r="L77" s="6"/>
      <c r="M77" s="6"/>
      <c r="V77"/>
      <c r="W77"/>
      <c r="X77"/>
      <c r="Y77"/>
      <c r="Z77"/>
      <c r="AA77"/>
      <c r="AB77"/>
      <c r="AC77"/>
    </row>
    <row r="78" spans="1:29" ht="14.25" x14ac:dyDescent="0.2">
      <c r="A78"/>
      <c r="B78"/>
      <c r="C78"/>
      <c r="D78"/>
      <c r="E78"/>
      <c r="F78"/>
      <c r="G78"/>
      <c r="H78"/>
      <c r="J78" s="6"/>
      <c r="K78" s="6"/>
      <c r="L78" s="6"/>
      <c r="M78" s="6"/>
      <c r="V78"/>
      <c r="W78"/>
      <c r="X78"/>
      <c r="Y78"/>
      <c r="Z78"/>
      <c r="AA78"/>
      <c r="AB78"/>
      <c r="AC78"/>
    </row>
    <row r="79" spans="1:29" ht="14.25" x14ac:dyDescent="0.2">
      <c r="A79"/>
      <c r="B79"/>
      <c r="C79"/>
      <c r="D79"/>
      <c r="E79"/>
      <c r="F79"/>
      <c r="G79"/>
      <c r="H79"/>
      <c r="J79" s="6"/>
      <c r="K79" s="6"/>
      <c r="L79" s="6"/>
      <c r="M79" s="6"/>
      <c r="V79"/>
      <c r="W79"/>
      <c r="X79"/>
      <c r="Y79"/>
      <c r="Z79"/>
      <c r="AA79"/>
      <c r="AB79"/>
      <c r="AC79"/>
    </row>
    <row r="80" spans="1:29" ht="14.25" x14ac:dyDescent="0.2">
      <c r="A80"/>
      <c r="B80"/>
      <c r="C80"/>
      <c r="D80"/>
      <c r="E80"/>
      <c r="F80"/>
      <c r="G80"/>
      <c r="H80"/>
      <c r="J80" s="6"/>
      <c r="K80" s="6"/>
      <c r="L80" s="6"/>
      <c r="M80" s="6"/>
      <c r="V80"/>
      <c r="W80"/>
      <c r="X80"/>
      <c r="Y80"/>
      <c r="Z80"/>
      <c r="AA80"/>
      <c r="AB80"/>
      <c r="AC80"/>
    </row>
    <row r="81" spans="1:29" ht="14.25" x14ac:dyDescent="0.2">
      <c r="A81"/>
      <c r="B81"/>
      <c r="C81"/>
      <c r="D81"/>
      <c r="E81"/>
      <c r="F81"/>
      <c r="G81"/>
      <c r="H81"/>
      <c r="J81" s="6"/>
      <c r="K81" s="6"/>
      <c r="L81" s="6"/>
      <c r="M81" s="6"/>
      <c r="V81"/>
      <c r="W81"/>
      <c r="X81"/>
      <c r="Y81"/>
      <c r="Z81"/>
      <c r="AA81"/>
      <c r="AB81"/>
      <c r="AC81"/>
    </row>
    <row r="82" spans="1:29" ht="14.25" x14ac:dyDescent="0.2">
      <c r="A82"/>
      <c r="B82"/>
      <c r="C82"/>
      <c r="D82"/>
      <c r="E82"/>
      <c r="F82"/>
      <c r="G82"/>
      <c r="H82"/>
      <c r="J82" s="6"/>
      <c r="K82" s="6"/>
      <c r="L82" s="6"/>
      <c r="M82" s="6"/>
      <c r="V82"/>
      <c r="W82"/>
      <c r="X82"/>
      <c r="Y82"/>
      <c r="Z82"/>
      <c r="AA82"/>
      <c r="AB82"/>
      <c r="AC82"/>
    </row>
    <row r="83" spans="1:29" ht="14.25" x14ac:dyDescent="0.2">
      <c r="A83"/>
      <c r="B83"/>
      <c r="C83"/>
      <c r="D83"/>
      <c r="E83"/>
      <c r="F83"/>
      <c r="G83"/>
      <c r="H83"/>
      <c r="J83" s="6"/>
      <c r="K83" s="6"/>
      <c r="L83" s="6"/>
      <c r="M83" s="6"/>
      <c r="V83"/>
      <c r="W83"/>
      <c r="X83"/>
      <c r="Y83"/>
      <c r="Z83"/>
      <c r="AA83"/>
      <c r="AB83"/>
      <c r="AC83"/>
    </row>
    <row r="84" spans="1:29" ht="14.25" x14ac:dyDescent="0.2">
      <c r="A84"/>
      <c r="B84"/>
      <c r="C84"/>
      <c r="D84"/>
      <c r="E84"/>
      <c r="F84"/>
      <c r="G84"/>
      <c r="H84"/>
      <c r="J84" s="6"/>
      <c r="K84" s="6"/>
      <c r="L84" s="6"/>
      <c r="M84" s="6"/>
      <c r="V84"/>
      <c r="W84"/>
      <c r="X84"/>
      <c r="Y84"/>
      <c r="Z84"/>
      <c r="AA84"/>
      <c r="AB84"/>
      <c r="AC84"/>
    </row>
    <row r="85" spans="1:29" ht="14.25" x14ac:dyDescent="0.2">
      <c r="A85"/>
      <c r="B85"/>
      <c r="C85"/>
      <c r="D85"/>
      <c r="E85"/>
      <c r="F85"/>
      <c r="G85"/>
      <c r="H85"/>
      <c r="J85" s="6"/>
      <c r="K85" s="6"/>
      <c r="L85" s="6"/>
      <c r="M85" s="6"/>
      <c r="V85"/>
      <c r="W85"/>
      <c r="X85"/>
      <c r="Y85"/>
      <c r="Z85"/>
      <c r="AA85"/>
      <c r="AB85"/>
      <c r="AC85"/>
    </row>
    <row r="86" spans="1:29" ht="14.25" x14ac:dyDescent="0.2">
      <c r="A86"/>
      <c r="B86"/>
      <c r="C86"/>
      <c r="D86"/>
      <c r="E86"/>
      <c r="F86"/>
      <c r="G86"/>
      <c r="H86"/>
      <c r="J86" s="6"/>
      <c r="K86" s="6"/>
      <c r="L86" s="6"/>
      <c r="M86" s="6"/>
      <c r="V86"/>
      <c r="W86"/>
      <c r="X86"/>
      <c r="Y86"/>
      <c r="Z86"/>
      <c r="AA86"/>
      <c r="AB86"/>
      <c r="AC86"/>
    </row>
    <row r="87" spans="1:29" ht="14.25" x14ac:dyDescent="0.2">
      <c r="A87"/>
      <c r="B87"/>
      <c r="C87"/>
      <c r="D87"/>
      <c r="E87"/>
      <c r="F87"/>
      <c r="G87"/>
      <c r="H87"/>
      <c r="J87" s="6"/>
      <c r="K87" s="6"/>
      <c r="L87" s="6"/>
      <c r="M87" s="6"/>
      <c r="V87"/>
      <c r="W87"/>
      <c r="X87"/>
      <c r="Y87"/>
      <c r="Z87"/>
      <c r="AA87"/>
      <c r="AB87"/>
      <c r="AC87"/>
    </row>
    <row r="88" spans="1:29" ht="14.25" x14ac:dyDescent="0.2">
      <c r="A88"/>
      <c r="B88"/>
      <c r="C88"/>
      <c r="D88"/>
      <c r="E88"/>
      <c r="F88"/>
      <c r="G88"/>
      <c r="H88"/>
      <c r="J88" s="6"/>
      <c r="K88" s="6"/>
      <c r="L88" s="6"/>
      <c r="M88" s="6"/>
      <c r="V88"/>
      <c r="W88"/>
      <c r="X88"/>
      <c r="Y88"/>
      <c r="Z88"/>
      <c r="AA88"/>
      <c r="AB88"/>
      <c r="AC88"/>
    </row>
    <row r="89" spans="1:29" ht="14.25" x14ac:dyDescent="0.2">
      <c r="A89"/>
      <c r="B89"/>
      <c r="C89"/>
      <c r="D89"/>
      <c r="E89"/>
      <c r="F89"/>
      <c r="G89"/>
      <c r="H89"/>
      <c r="J89" s="6"/>
      <c r="K89" s="6"/>
      <c r="L89" s="6"/>
      <c r="M89" s="6"/>
      <c r="V89"/>
      <c r="W89"/>
      <c r="X89"/>
      <c r="Y89"/>
      <c r="Z89"/>
      <c r="AA89"/>
      <c r="AB89"/>
      <c r="AC89"/>
    </row>
    <row r="90" spans="1:29" ht="14.25" x14ac:dyDescent="0.2">
      <c r="A90"/>
      <c r="B90"/>
      <c r="C90"/>
      <c r="D90"/>
      <c r="E90"/>
      <c r="F90"/>
      <c r="G90"/>
      <c r="H90"/>
      <c r="J90" s="6"/>
      <c r="K90" s="6"/>
      <c r="L90" s="6"/>
      <c r="M90" s="6"/>
      <c r="V90"/>
      <c r="W90"/>
      <c r="X90"/>
      <c r="Y90"/>
      <c r="Z90"/>
      <c r="AA90"/>
      <c r="AB90"/>
      <c r="AC90"/>
    </row>
    <row r="91" spans="1:29" ht="14.25" x14ac:dyDescent="0.2">
      <c r="A91"/>
      <c r="B91"/>
      <c r="C91"/>
      <c r="D91"/>
      <c r="E91"/>
      <c r="F91"/>
      <c r="G91"/>
      <c r="H91"/>
      <c r="J91" s="6"/>
      <c r="K91" s="6"/>
      <c r="L91" s="6"/>
      <c r="M91" s="6"/>
      <c r="V91"/>
      <c r="W91"/>
      <c r="X91"/>
      <c r="Y91"/>
      <c r="Z91"/>
      <c r="AA91"/>
      <c r="AB91"/>
      <c r="AC91"/>
    </row>
    <row r="92" spans="1:29" ht="14.25" x14ac:dyDescent="0.2">
      <c r="A92"/>
      <c r="B92"/>
      <c r="C92"/>
      <c r="D92"/>
      <c r="E92"/>
      <c r="F92"/>
      <c r="G92"/>
      <c r="H92"/>
      <c r="J92" s="6"/>
      <c r="K92" s="6"/>
      <c r="L92" s="6"/>
      <c r="M92" s="6"/>
      <c r="V92"/>
      <c r="W92"/>
      <c r="X92"/>
      <c r="Y92"/>
      <c r="Z92"/>
      <c r="AA92"/>
      <c r="AB92"/>
      <c r="AC92"/>
    </row>
    <row r="93" spans="1:29" ht="14.25" x14ac:dyDescent="0.2">
      <c r="A93"/>
      <c r="B93"/>
      <c r="C93"/>
      <c r="D93"/>
      <c r="E93"/>
      <c r="F93"/>
      <c r="G93"/>
      <c r="H93"/>
      <c r="J93" s="6"/>
      <c r="K93" s="6"/>
      <c r="L93" s="6"/>
      <c r="M93" s="6"/>
      <c r="V93"/>
      <c r="W93"/>
      <c r="X93"/>
      <c r="Y93"/>
      <c r="Z93"/>
      <c r="AA93"/>
      <c r="AB93"/>
      <c r="AC93"/>
    </row>
    <row r="94" spans="1:29" ht="14.25" x14ac:dyDescent="0.2">
      <c r="A94"/>
      <c r="B94"/>
      <c r="C94"/>
      <c r="D94"/>
      <c r="E94"/>
      <c r="F94"/>
      <c r="G94"/>
      <c r="H94"/>
      <c r="J94" s="6"/>
      <c r="K94" s="6"/>
      <c r="L94" s="6"/>
      <c r="M94" s="6"/>
      <c r="V94"/>
      <c r="W94"/>
      <c r="X94"/>
      <c r="Y94"/>
      <c r="Z94"/>
      <c r="AA94"/>
      <c r="AB94"/>
      <c r="AC94"/>
    </row>
    <row r="95" spans="1:29" ht="14.25" x14ac:dyDescent="0.2">
      <c r="A95"/>
      <c r="B95"/>
      <c r="C95"/>
      <c r="D95"/>
      <c r="E95"/>
      <c r="F95"/>
      <c r="G95"/>
      <c r="H95"/>
      <c r="J95" s="6"/>
      <c r="K95" s="6"/>
      <c r="L95" s="6"/>
      <c r="M95" s="6"/>
      <c r="V95"/>
      <c r="W95"/>
      <c r="X95"/>
      <c r="Y95"/>
      <c r="Z95"/>
      <c r="AA95"/>
      <c r="AB95"/>
      <c r="AC95"/>
    </row>
    <row r="96" spans="1:29" ht="14.25" x14ac:dyDescent="0.2">
      <c r="A96"/>
      <c r="B96"/>
      <c r="C96"/>
      <c r="D96"/>
      <c r="E96"/>
      <c r="F96"/>
      <c r="G96"/>
      <c r="H96"/>
      <c r="J96" s="6"/>
      <c r="K96" s="6"/>
      <c r="L96" s="6"/>
      <c r="M96" s="6"/>
      <c r="V96"/>
      <c r="W96"/>
      <c r="X96"/>
      <c r="Y96"/>
      <c r="Z96"/>
      <c r="AA96"/>
      <c r="AB96"/>
      <c r="AC96"/>
    </row>
    <row r="97" spans="1:29" ht="14.25" x14ac:dyDescent="0.2">
      <c r="A97"/>
      <c r="B97"/>
      <c r="C97"/>
      <c r="D97"/>
      <c r="E97"/>
      <c r="F97"/>
      <c r="G97"/>
      <c r="H97"/>
      <c r="V97"/>
      <c r="W97"/>
      <c r="X97"/>
      <c r="Y97"/>
      <c r="Z97"/>
      <c r="AA97"/>
      <c r="AB97"/>
      <c r="AC97"/>
    </row>
    <row r="98" spans="1:29" ht="14.25" x14ac:dyDescent="0.2">
      <c r="A98"/>
      <c r="B98"/>
      <c r="C98"/>
      <c r="D98"/>
      <c r="E98"/>
      <c r="F98"/>
      <c r="G98"/>
      <c r="H98"/>
      <c r="V98"/>
      <c r="W98"/>
      <c r="X98"/>
      <c r="Y98"/>
      <c r="Z98"/>
      <c r="AA98"/>
      <c r="AB98"/>
      <c r="AC98"/>
    </row>
    <row r="99" spans="1:29" ht="14.25" x14ac:dyDescent="0.2">
      <c r="A99"/>
      <c r="B99"/>
      <c r="C99"/>
      <c r="D99"/>
      <c r="E99"/>
      <c r="F99"/>
      <c r="G99"/>
      <c r="H99"/>
      <c r="V99"/>
      <c r="W99"/>
      <c r="X99"/>
      <c r="Y99"/>
      <c r="Z99"/>
      <c r="AA99"/>
      <c r="AB99"/>
      <c r="AC99"/>
    </row>
    <row r="100" spans="1:29" ht="14.25" x14ac:dyDescent="0.2">
      <c r="A100"/>
      <c r="B100"/>
      <c r="C100"/>
      <c r="D100"/>
      <c r="E100"/>
      <c r="F100"/>
      <c r="G100"/>
      <c r="H100"/>
      <c r="V100"/>
      <c r="W100"/>
      <c r="X100"/>
      <c r="Y100"/>
      <c r="Z100"/>
      <c r="AA100"/>
      <c r="AB100"/>
      <c r="AC100"/>
    </row>
    <row r="101" spans="1:29" ht="14.25" x14ac:dyDescent="0.2">
      <c r="A101"/>
      <c r="B101"/>
      <c r="C101"/>
      <c r="D101"/>
      <c r="E101"/>
      <c r="F101"/>
      <c r="G101"/>
      <c r="H101"/>
      <c r="V101"/>
      <c r="W101"/>
      <c r="X101"/>
      <c r="Y101"/>
      <c r="Z101"/>
      <c r="AA101"/>
      <c r="AB101"/>
      <c r="AC101"/>
    </row>
    <row r="102" spans="1:29" ht="14.25" x14ac:dyDescent="0.2">
      <c r="A102"/>
      <c r="B102"/>
      <c r="C102"/>
      <c r="D102"/>
      <c r="E102"/>
      <c r="F102"/>
      <c r="G102"/>
      <c r="H102"/>
      <c r="V102"/>
      <c r="W102"/>
      <c r="X102"/>
      <c r="Y102"/>
      <c r="Z102"/>
      <c r="AA102"/>
      <c r="AB102"/>
      <c r="AC102"/>
    </row>
    <row r="103" spans="1:29" ht="14.25" x14ac:dyDescent="0.2">
      <c r="A103"/>
      <c r="B103"/>
      <c r="C103"/>
      <c r="D103"/>
      <c r="E103"/>
      <c r="F103"/>
      <c r="G103"/>
      <c r="H103"/>
      <c r="V103"/>
      <c r="W103"/>
      <c r="X103"/>
      <c r="Y103"/>
      <c r="Z103"/>
      <c r="AA103"/>
      <c r="AB103"/>
      <c r="AC103"/>
    </row>
    <row r="104" spans="1:29" ht="14.25" x14ac:dyDescent="0.2">
      <c r="A104"/>
      <c r="B104"/>
      <c r="C104"/>
      <c r="D104"/>
      <c r="E104"/>
      <c r="F104"/>
      <c r="G104"/>
      <c r="H104"/>
      <c r="V104"/>
      <c r="W104"/>
      <c r="X104"/>
      <c r="Y104"/>
      <c r="Z104"/>
      <c r="AA104"/>
      <c r="AB104"/>
      <c r="AC104"/>
    </row>
    <row r="105" spans="1:29" ht="14.25" x14ac:dyDescent="0.2">
      <c r="A105"/>
      <c r="B105"/>
      <c r="C105"/>
      <c r="D105"/>
      <c r="E105"/>
      <c r="F105"/>
      <c r="G105"/>
      <c r="H105"/>
      <c r="V105"/>
      <c r="W105"/>
      <c r="X105"/>
      <c r="Y105"/>
      <c r="Z105"/>
      <c r="AA105"/>
      <c r="AB105"/>
      <c r="AC105"/>
    </row>
    <row r="106" spans="1:29" ht="14.25" x14ac:dyDescent="0.2">
      <c r="A106"/>
      <c r="B106"/>
      <c r="C106"/>
      <c r="D106"/>
      <c r="E106"/>
      <c r="F106"/>
      <c r="G106"/>
      <c r="H106"/>
      <c r="V106"/>
      <c r="W106"/>
      <c r="X106"/>
      <c r="Y106"/>
      <c r="Z106"/>
      <c r="AA106"/>
      <c r="AB106"/>
      <c r="AC106"/>
    </row>
    <row r="107" spans="1:29" ht="14.25" x14ac:dyDescent="0.2">
      <c r="A107"/>
      <c r="B107"/>
      <c r="C107"/>
      <c r="D107"/>
      <c r="E107"/>
      <c r="F107"/>
      <c r="G107"/>
      <c r="H107"/>
      <c r="V107"/>
      <c r="W107"/>
      <c r="X107"/>
      <c r="Y107"/>
      <c r="Z107"/>
      <c r="AA107"/>
      <c r="AB107"/>
      <c r="AC107"/>
    </row>
    <row r="108" spans="1:29" ht="14.25" x14ac:dyDescent="0.2">
      <c r="A108"/>
      <c r="B108"/>
      <c r="C108"/>
      <c r="D108"/>
      <c r="E108"/>
      <c r="F108"/>
      <c r="G108"/>
      <c r="H108"/>
      <c r="V108"/>
      <c r="W108"/>
      <c r="X108"/>
      <c r="Y108"/>
      <c r="Z108"/>
      <c r="AA108"/>
      <c r="AB108"/>
      <c r="AC108"/>
    </row>
    <row r="109" spans="1:29" ht="14.25" x14ac:dyDescent="0.2">
      <c r="A109"/>
      <c r="B109"/>
      <c r="C109"/>
      <c r="D109"/>
      <c r="E109"/>
      <c r="F109"/>
      <c r="G109"/>
      <c r="H109"/>
      <c r="V109"/>
      <c r="W109"/>
      <c r="X109"/>
      <c r="Y109"/>
      <c r="Z109"/>
      <c r="AA109"/>
      <c r="AB109"/>
      <c r="AC109"/>
    </row>
    <row r="110" spans="1:29" ht="14.25" x14ac:dyDescent="0.2">
      <c r="A110"/>
      <c r="B110"/>
      <c r="C110"/>
      <c r="D110"/>
      <c r="E110"/>
      <c r="F110"/>
      <c r="G110"/>
      <c r="H110"/>
      <c r="V110"/>
      <c r="W110"/>
      <c r="X110"/>
      <c r="Y110"/>
      <c r="Z110"/>
      <c r="AA110"/>
      <c r="AB110"/>
      <c r="AC110"/>
    </row>
    <row r="111" spans="1:29" ht="14.25" x14ac:dyDescent="0.2">
      <c r="A111"/>
      <c r="B111"/>
      <c r="C111"/>
      <c r="D111"/>
      <c r="E111"/>
      <c r="F111"/>
      <c r="G111"/>
      <c r="H111"/>
      <c r="V111"/>
      <c r="W111"/>
      <c r="X111"/>
      <c r="Y111"/>
      <c r="Z111"/>
      <c r="AA111"/>
      <c r="AB111"/>
      <c r="AC111"/>
    </row>
    <row r="112" spans="1:29" ht="14.25" x14ac:dyDescent="0.2">
      <c r="A112"/>
      <c r="B112"/>
      <c r="C112"/>
      <c r="D112"/>
      <c r="E112"/>
      <c r="F112"/>
      <c r="G112"/>
      <c r="H112"/>
      <c r="V112"/>
      <c r="W112"/>
      <c r="X112"/>
      <c r="Y112"/>
      <c r="Z112"/>
      <c r="AA112"/>
      <c r="AB112"/>
      <c r="AC112"/>
    </row>
    <row r="113" spans="1:29" ht="14.25" x14ac:dyDescent="0.2">
      <c r="A113"/>
      <c r="B113"/>
      <c r="C113"/>
      <c r="D113"/>
      <c r="E113"/>
      <c r="F113"/>
      <c r="G113"/>
      <c r="H113"/>
      <c r="V113"/>
      <c r="W113"/>
      <c r="X113"/>
      <c r="Y113"/>
      <c r="Z113"/>
      <c r="AA113"/>
      <c r="AB113"/>
      <c r="AC113"/>
    </row>
    <row r="114" spans="1:29" ht="14.25" x14ac:dyDescent="0.2">
      <c r="A114"/>
      <c r="B114"/>
      <c r="C114"/>
      <c r="D114"/>
      <c r="E114"/>
      <c r="F114"/>
      <c r="G114"/>
      <c r="H114"/>
      <c r="V114"/>
      <c r="W114"/>
      <c r="X114"/>
      <c r="Y114"/>
      <c r="Z114"/>
      <c r="AA114"/>
      <c r="AB114"/>
      <c r="AC114"/>
    </row>
    <row r="115" spans="1:29" ht="14.25" x14ac:dyDescent="0.2">
      <c r="A115"/>
      <c r="B115"/>
      <c r="C115"/>
      <c r="D115"/>
      <c r="E115"/>
      <c r="F115"/>
      <c r="G115"/>
      <c r="H115"/>
      <c r="V115"/>
      <c r="W115"/>
      <c r="X115"/>
      <c r="Y115"/>
      <c r="Z115"/>
      <c r="AA115"/>
      <c r="AB115"/>
      <c r="AC115"/>
    </row>
    <row r="116" spans="1:29" ht="14.25" x14ac:dyDescent="0.2">
      <c r="A116"/>
      <c r="B116"/>
      <c r="C116"/>
      <c r="D116"/>
      <c r="E116"/>
      <c r="F116"/>
      <c r="G116"/>
      <c r="H116"/>
      <c r="V116"/>
      <c r="W116"/>
      <c r="X116"/>
      <c r="Y116"/>
      <c r="Z116"/>
      <c r="AA116"/>
      <c r="AB116"/>
      <c r="AC116"/>
    </row>
    <row r="117" spans="1:29" ht="14.25" x14ac:dyDescent="0.2">
      <c r="A117"/>
      <c r="B117"/>
      <c r="C117"/>
      <c r="D117"/>
      <c r="E117"/>
      <c r="F117"/>
      <c r="G117"/>
      <c r="H117"/>
      <c r="V117"/>
      <c r="W117"/>
      <c r="X117"/>
      <c r="Y117"/>
      <c r="Z117"/>
      <c r="AA117"/>
      <c r="AB117"/>
      <c r="AC117"/>
    </row>
    <row r="118" spans="1:29" ht="14.25" x14ac:dyDescent="0.2">
      <c r="A118"/>
      <c r="B118"/>
      <c r="C118"/>
      <c r="D118"/>
      <c r="E118"/>
      <c r="F118"/>
      <c r="G118"/>
      <c r="H118"/>
      <c r="V118"/>
      <c r="W118"/>
      <c r="X118"/>
      <c r="Y118"/>
      <c r="Z118"/>
      <c r="AA118"/>
      <c r="AB118"/>
      <c r="AC118"/>
    </row>
    <row r="119" spans="1:29" ht="14.25" x14ac:dyDescent="0.2">
      <c r="A119"/>
      <c r="B119"/>
      <c r="C119"/>
      <c r="D119"/>
      <c r="E119"/>
      <c r="F119"/>
      <c r="G119"/>
      <c r="H119"/>
      <c r="V119"/>
      <c r="W119"/>
      <c r="X119"/>
      <c r="Y119"/>
      <c r="Z119"/>
      <c r="AA119"/>
      <c r="AB119"/>
      <c r="AC119"/>
    </row>
    <row r="120" spans="1:29" ht="14.25" x14ac:dyDescent="0.2">
      <c r="A120"/>
      <c r="B120"/>
      <c r="C120"/>
      <c r="D120"/>
      <c r="E120"/>
      <c r="F120"/>
      <c r="G120"/>
      <c r="H120"/>
      <c r="V120"/>
      <c r="W120"/>
      <c r="X120"/>
      <c r="Y120"/>
      <c r="Z120"/>
      <c r="AA120"/>
      <c r="AB120"/>
      <c r="AC120"/>
    </row>
    <row r="121" spans="1:29" ht="14.25" x14ac:dyDescent="0.2">
      <c r="A121"/>
      <c r="B121"/>
      <c r="C121"/>
      <c r="D121"/>
      <c r="E121"/>
      <c r="F121"/>
      <c r="G121"/>
      <c r="H121"/>
      <c r="V121"/>
      <c r="W121"/>
      <c r="X121"/>
      <c r="Y121"/>
      <c r="Z121"/>
      <c r="AA121"/>
      <c r="AB121"/>
      <c r="AC121"/>
    </row>
    <row r="122" spans="1:29" ht="14.25" x14ac:dyDescent="0.2">
      <c r="A122"/>
      <c r="B122"/>
      <c r="C122"/>
      <c r="D122"/>
      <c r="E122"/>
      <c r="F122"/>
      <c r="G122"/>
      <c r="H122"/>
      <c r="V122"/>
      <c r="W122"/>
      <c r="X122"/>
      <c r="Y122"/>
      <c r="Z122"/>
      <c r="AA122"/>
      <c r="AB122"/>
      <c r="AC122"/>
    </row>
    <row r="123" spans="1:29" ht="14.25" x14ac:dyDescent="0.2">
      <c r="A123"/>
      <c r="B123"/>
      <c r="C123"/>
      <c r="D123"/>
      <c r="E123"/>
      <c r="F123"/>
      <c r="G123"/>
      <c r="H123"/>
      <c r="V123"/>
      <c r="W123"/>
      <c r="X123"/>
      <c r="Y123"/>
      <c r="Z123"/>
      <c r="AA123"/>
      <c r="AB123"/>
      <c r="AC123"/>
    </row>
    <row r="124" spans="1:29" ht="14.25" x14ac:dyDescent="0.2">
      <c r="A124"/>
      <c r="B124"/>
      <c r="C124"/>
      <c r="D124"/>
      <c r="E124"/>
      <c r="F124"/>
      <c r="G124"/>
      <c r="H124"/>
      <c r="V124"/>
      <c r="W124"/>
      <c r="X124"/>
      <c r="Y124"/>
      <c r="Z124"/>
      <c r="AA124"/>
      <c r="AB124"/>
      <c r="AC124"/>
    </row>
    <row r="125" spans="1:29" ht="14.25" x14ac:dyDescent="0.2">
      <c r="A125"/>
      <c r="B125"/>
      <c r="C125"/>
      <c r="D125"/>
      <c r="E125"/>
      <c r="F125"/>
      <c r="G125"/>
      <c r="H125"/>
      <c r="V125"/>
      <c r="W125"/>
      <c r="X125"/>
      <c r="Y125"/>
      <c r="Z125"/>
      <c r="AA125"/>
      <c r="AB125"/>
      <c r="AC125"/>
    </row>
    <row r="126" spans="1:29" ht="14.25" x14ac:dyDescent="0.2">
      <c r="A126"/>
      <c r="B126"/>
      <c r="C126"/>
      <c r="D126"/>
      <c r="E126"/>
      <c r="F126"/>
      <c r="G126"/>
      <c r="H126"/>
      <c r="V126"/>
      <c r="W126"/>
      <c r="X126"/>
      <c r="Y126"/>
      <c r="Z126"/>
      <c r="AA126"/>
      <c r="AB126"/>
      <c r="AC126"/>
    </row>
    <row r="127" spans="1:29" ht="14.25" x14ac:dyDescent="0.2">
      <c r="A127"/>
      <c r="B127"/>
      <c r="C127"/>
      <c r="D127"/>
      <c r="E127"/>
      <c r="F127"/>
      <c r="G127"/>
      <c r="H127"/>
      <c r="V127"/>
      <c r="W127"/>
      <c r="X127"/>
      <c r="Y127"/>
      <c r="Z127"/>
      <c r="AA127"/>
      <c r="AB127"/>
      <c r="AC127"/>
    </row>
    <row r="128" spans="1:29" ht="14.25" x14ac:dyDescent="0.2">
      <c r="A128"/>
      <c r="B128"/>
      <c r="C128"/>
      <c r="D128"/>
      <c r="E128"/>
      <c r="F128"/>
      <c r="G128"/>
      <c r="H128"/>
      <c r="V128"/>
      <c r="W128"/>
      <c r="X128"/>
      <c r="Y128"/>
      <c r="Z128"/>
      <c r="AA128"/>
      <c r="AB128"/>
      <c r="AC128"/>
    </row>
    <row r="129" spans="1:30" ht="14.25" x14ac:dyDescent="0.2">
      <c r="A129"/>
      <c r="B129"/>
      <c r="C129"/>
      <c r="D129"/>
      <c r="E129"/>
      <c r="F129"/>
      <c r="G129"/>
      <c r="H129"/>
      <c r="V129"/>
      <c r="W129"/>
      <c r="X129"/>
      <c r="Y129"/>
      <c r="Z129"/>
      <c r="AA129"/>
      <c r="AB129"/>
      <c r="AC129"/>
    </row>
    <row r="130" spans="1:30" ht="14.25" x14ac:dyDescent="0.2">
      <c r="A130"/>
      <c r="B130"/>
      <c r="C130"/>
      <c r="D130"/>
      <c r="E130"/>
      <c r="F130"/>
      <c r="G130"/>
      <c r="H130"/>
      <c r="V130"/>
      <c r="W130"/>
      <c r="X130"/>
      <c r="Y130"/>
      <c r="Z130"/>
      <c r="AA130"/>
      <c r="AB130"/>
      <c r="AC130"/>
    </row>
    <row r="131" spans="1:30" ht="14.25" x14ac:dyDescent="0.2">
      <c r="A131"/>
      <c r="B131"/>
      <c r="C131"/>
      <c r="D131"/>
      <c r="E131"/>
      <c r="F131"/>
      <c r="G131"/>
      <c r="H131"/>
      <c r="V131"/>
      <c r="W131"/>
      <c r="X131"/>
      <c r="Y131"/>
      <c r="Z131"/>
      <c r="AA131"/>
      <c r="AB131"/>
      <c r="AC131"/>
    </row>
    <row r="132" spans="1:30" ht="14.25" x14ac:dyDescent="0.2">
      <c r="A132"/>
      <c r="B132"/>
      <c r="C132"/>
      <c r="D132"/>
      <c r="E132"/>
      <c r="F132"/>
      <c r="G132"/>
      <c r="H132"/>
      <c r="V132"/>
      <c r="W132"/>
      <c r="X132"/>
      <c r="Y132"/>
      <c r="Z132"/>
      <c r="AA132"/>
      <c r="AB132"/>
      <c r="AC132"/>
    </row>
    <row r="133" spans="1:30" ht="14.25" x14ac:dyDescent="0.2">
      <c r="A133"/>
      <c r="B133"/>
      <c r="C133"/>
      <c r="D133"/>
      <c r="E133"/>
      <c r="F133"/>
      <c r="G133"/>
      <c r="H133"/>
      <c r="V133"/>
      <c r="W133"/>
      <c r="X133"/>
      <c r="Y133"/>
      <c r="Z133"/>
      <c r="AA133"/>
      <c r="AB133"/>
      <c r="AC133"/>
    </row>
    <row r="134" spans="1:30" ht="14.25" x14ac:dyDescent="0.2">
      <c r="A134"/>
      <c r="B134"/>
      <c r="C134"/>
      <c r="D134"/>
      <c r="E134"/>
      <c r="F134"/>
      <c r="G134"/>
      <c r="H134"/>
      <c r="V134"/>
      <c r="W134"/>
      <c r="X134"/>
      <c r="Y134"/>
      <c r="Z134"/>
      <c r="AA134"/>
      <c r="AB134"/>
      <c r="AC134"/>
    </row>
    <row r="135" spans="1:30" ht="14.25" x14ac:dyDescent="0.2">
      <c r="A135"/>
      <c r="B135"/>
      <c r="C135"/>
      <c r="D135"/>
      <c r="E135"/>
      <c r="F135"/>
      <c r="G135"/>
      <c r="H135"/>
      <c r="V135"/>
      <c r="W135"/>
      <c r="X135"/>
      <c r="Y135"/>
      <c r="Z135"/>
      <c r="AA135"/>
      <c r="AB135"/>
      <c r="AC135"/>
    </row>
    <row r="136" spans="1:30" ht="14.25" x14ac:dyDescent="0.2">
      <c r="A136"/>
      <c r="B136"/>
      <c r="C136"/>
      <c r="D136"/>
      <c r="E136"/>
      <c r="F136"/>
      <c r="G136"/>
      <c r="H136"/>
      <c r="V136"/>
      <c r="W136"/>
      <c r="X136"/>
      <c r="Y136"/>
      <c r="Z136"/>
      <c r="AA136"/>
      <c r="AB136"/>
      <c r="AC136"/>
    </row>
    <row r="137" spans="1:30" ht="14.25" x14ac:dyDescent="0.2">
      <c r="A137"/>
      <c r="B137"/>
      <c r="C137"/>
      <c r="D137"/>
      <c r="E137"/>
      <c r="F137"/>
      <c r="G137"/>
      <c r="H137"/>
      <c r="V137"/>
      <c r="W137"/>
      <c r="X137"/>
      <c r="Y137"/>
      <c r="Z137"/>
      <c r="AA137"/>
      <c r="AB137"/>
      <c r="AC137"/>
    </row>
    <row r="138" spans="1:30" ht="14.25" x14ac:dyDescent="0.2">
      <c r="A138"/>
      <c r="B138"/>
      <c r="C138"/>
      <c r="D138"/>
      <c r="E138"/>
      <c r="F138"/>
      <c r="G138"/>
      <c r="H138"/>
      <c r="V138"/>
      <c r="W138"/>
      <c r="X138"/>
      <c r="Y138"/>
      <c r="Z138"/>
      <c r="AA138"/>
      <c r="AB138"/>
      <c r="AC138"/>
    </row>
    <row r="139" spans="1:30" ht="14.25" x14ac:dyDescent="0.2">
      <c r="A139"/>
      <c r="B139"/>
      <c r="C139"/>
      <c r="D139"/>
      <c r="E139"/>
      <c r="F139"/>
      <c r="G139"/>
      <c r="H139"/>
      <c r="V139"/>
      <c r="W139"/>
      <c r="X139"/>
      <c r="Y139"/>
      <c r="Z139"/>
      <c r="AA139"/>
      <c r="AB139"/>
      <c r="AC139"/>
    </row>
    <row r="140" spans="1:30" ht="14.25" x14ac:dyDescent="0.2">
      <c r="A140"/>
      <c r="B140"/>
      <c r="C140"/>
      <c r="D140"/>
      <c r="E140"/>
      <c r="F140"/>
      <c r="G140"/>
      <c r="H140"/>
      <c r="I140"/>
      <c r="J140"/>
      <c r="K140"/>
      <c r="L140"/>
      <c r="M140"/>
      <c r="N140"/>
      <c r="V140"/>
      <c r="W140"/>
      <c r="X140"/>
      <c r="Y140"/>
      <c r="Z140"/>
      <c r="AA140"/>
      <c r="AB140"/>
      <c r="AC140"/>
      <c r="AD140"/>
    </row>
    <row r="141" spans="1:30" ht="14.25" x14ac:dyDescent="0.2">
      <c r="A141"/>
      <c r="B141"/>
      <c r="C141"/>
      <c r="D141"/>
      <c r="E141"/>
      <c r="F141"/>
      <c r="G141"/>
      <c r="H141"/>
      <c r="I141"/>
      <c r="J141"/>
      <c r="K141"/>
      <c r="L141"/>
      <c r="M141"/>
      <c r="N141"/>
      <c r="V141"/>
      <c r="W141"/>
      <c r="X141"/>
      <c r="Y141"/>
      <c r="Z141"/>
      <c r="AA141"/>
      <c r="AB141"/>
      <c r="AC141"/>
      <c r="AD141"/>
    </row>
    <row r="142" spans="1:30" ht="14.25" x14ac:dyDescent="0.2">
      <c r="A142"/>
      <c r="B142"/>
      <c r="C142"/>
      <c r="D142"/>
      <c r="E142"/>
      <c r="F142"/>
      <c r="G142"/>
      <c r="H142"/>
      <c r="I142"/>
      <c r="J142"/>
      <c r="K142"/>
      <c r="L142"/>
      <c r="M142"/>
      <c r="N142"/>
      <c r="V142"/>
      <c r="W142"/>
      <c r="X142"/>
      <c r="Y142"/>
      <c r="Z142"/>
      <c r="AA142"/>
      <c r="AB142"/>
      <c r="AC142"/>
      <c r="AD142"/>
    </row>
    <row r="143" spans="1:30" ht="14.25" x14ac:dyDescent="0.2">
      <c r="A143"/>
      <c r="B143"/>
      <c r="C143"/>
      <c r="D143"/>
      <c r="E143"/>
      <c r="F143"/>
      <c r="G143"/>
      <c r="H143"/>
      <c r="I143"/>
      <c r="J143"/>
      <c r="K143"/>
      <c r="L143"/>
      <c r="M143"/>
      <c r="N143"/>
      <c r="V143"/>
      <c r="W143"/>
      <c r="X143"/>
      <c r="Y143"/>
      <c r="Z143"/>
      <c r="AA143"/>
      <c r="AB143"/>
      <c r="AC143"/>
      <c r="AD143"/>
    </row>
    <row r="144" spans="1:30" ht="14.25" x14ac:dyDescent="0.2">
      <c r="A144"/>
      <c r="B144"/>
      <c r="C144"/>
      <c r="D144"/>
      <c r="E144"/>
      <c r="F144"/>
      <c r="G144"/>
      <c r="H144"/>
      <c r="I144"/>
      <c r="J144"/>
      <c r="K144"/>
      <c r="L144"/>
      <c r="M144"/>
      <c r="N144"/>
      <c r="V144"/>
      <c r="W144"/>
      <c r="X144"/>
      <c r="Y144"/>
      <c r="Z144"/>
      <c r="AA144"/>
      <c r="AB144"/>
      <c r="AC144"/>
      <c r="AD144"/>
    </row>
    <row r="145" spans="1:30" ht="14.25" x14ac:dyDescent="0.2">
      <c r="A145"/>
      <c r="B145"/>
      <c r="C145"/>
      <c r="D145"/>
      <c r="E145"/>
      <c r="F145"/>
      <c r="G145"/>
      <c r="H145"/>
      <c r="I145"/>
      <c r="J145"/>
      <c r="K145"/>
      <c r="L145"/>
      <c r="M145"/>
      <c r="N145"/>
      <c r="V145"/>
      <c r="W145"/>
      <c r="X145"/>
      <c r="Y145"/>
      <c r="Z145"/>
      <c r="AA145"/>
      <c r="AB145"/>
      <c r="AC145"/>
      <c r="AD145"/>
    </row>
    <row r="146" spans="1:30" ht="14.25" x14ac:dyDescent="0.2">
      <c r="A146"/>
      <c r="B146"/>
      <c r="C146"/>
      <c r="D146"/>
      <c r="E146"/>
      <c r="F146"/>
      <c r="G146"/>
      <c r="H146"/>
      <c r="I146"/>
      <c r="J146"/>
      <c r="K146"/>
      <c r="L146"/>
      <c r="M146"/>
      <c r="N146"/>
      <c r="V146"/>
      <c r="W146"/>
      <c r="X146"/>
      <c r="Y146"/>
      <c r="Z146"/>
      <c r="AA146"/>
      <c r="AB146"/>
      <c r="AC146"/>
      <c r="AD146"/>
    </row>
    <row r="147" spans="1:30" ht="14.25" x14ac:dyDescent="0.2">
      <c r="A147"/>
      <c r="B147"/>
      <c r="C147"/>
      <c r="D147"/>
      <c r="E147"/>
      <c r="F147"/>
      <c r="G147"/>
      <c r="H147"/>
      <c r="V147"/>
      <c r="W147"/>
      <c r="X147"/>
      <c r="Y147"/>
      <c r="Z147"/>
      <c r="AA147"/>
      <c r="AB147"/>
      <c r="AC147"/>
    </row>
    <row r="148" spans="1:30" ht="14.25" x14ac:dyDescent="0.2">
      <c r="A148"/>
      <c r="B148"/>
      <c r="C148"/>
      <c r="D148"/>
      <c r="E148"/>
      <c r="F148"/>
      <c r="G148"/>
      <c r="H148"/>
      <c r="V148"/>
      <c r="W148"/>
      <c r="X148"/>
      <c r="Y148"/>
      <c r="Z148"/>
      <c r="AA148"/>
      <c r="AB148"/>
      <c r="AC148"/>
    </row>
  </sheetData>
  <pageMargins left="0.511811024" right="0.511811024" top="0.78740157499999996" bottom="0.78740157499999996" header="0.31496062000000002" footer="0.31496062000000002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S120"/>
  <sheetViews>
    <sheetView showGridLines="0" workbookViewId="0">
      <selection activeCell="AD14" sqref="AD14"/>
    </sheetView>
  </sheetViews>
  <sheetFormatPr defaultRowHeight="12.75" x14ac:dyDescent="0.2"/>
  <cols>
    <col min="1" max="1" width="1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5.875" style="9" bestFit="1" customWidth="1"/>
    <col min="9" max="9" width="2.75" style="6" customWidth="1"/>
    <col min="10" max="10" width="10.375" style="9" bestFit="1" customWidth="1"/>
    <col min="11" max="11" width="2.75" style="9" bestFit="1" customWidth="1"/>
    <col min="12" max="12" width="7.625" style="9" bestFit="1" customWidth="1"/>
    <col min="13" max="13" width="1.875" style="9" bestFit="1" customWidth="1"/>
    <col min="14" max="14" width="2.75" style="6" customWidth="1"/>
    <col min="15" max="15" width="3.125" style="6" bestFit="1" customWidth="1"/>
    <col min="16" max="16" width="4.87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" style="6"/>
    <col min="21" max="21" width="5.125" style="6" bestFit="1" customWidth="1"/>
    <col min="22" max="23" width="4.75" style="6" bestFit="1" customWidth="1"/>
    <col min="24" max="24" width="5.375" style="6" bestFit="1" customWidth="1"/>
    <col min="25" max="25" width="4.75" style="6" bestFit="1" customWidth="1"/>
    <col min="26" max="26" width="5.375" style="6" bestFit="1" customWidth="1"/>
    <col min="27" max="27" width="9" style="6"/>
    <col min="28" max="28" width="15" style="6" bestFit="1" customWidth="1"/>
    <col min="29" max="29" width="12.5" style="9" bestFit="1" customWidth="1"/>
    <col min="30" max="30" width="10.125" style="6" bestFit="1" customWidth="1"/>
    <col min="31" max="31" width="2.75" style="6" customWidth="1"/>
    <col min="32" max="32" width="5.75" style="9" bestFit="1" customWidth="1"/>
    <col min="33" max="33" width="3.375" style="9" bestFit="1" customWidth="1"/>
    <col min="34" max="35" width="4.875" style="9" bestFit="1" customWidth="1"/>
    <col min="36" max="36" width="2.75" style="6" customWidth="1"/>
    <col min="37" max="37" width="10.375" style="9" bestFit="1" customWidth="1"/>
    <col min="38" max="38" width="2.75" style="9" bestFit="1" customWidth="1"/>
    <col min="39" max="39" width="7.625" style="9" bestFit="1" customWidth="1"/>
    <col min="40" max="40" width="1.875" style="9" bestFit="1" customWidth="1"/>
    <col min="41" max="41" width="2.75" style="6" customWidth="1"/>
    <col min="42" max="42" width="3.125" style="6" bestFit="1" customWidth="1"/>
    <col min="43" max="43" width="4.875" style="6" bestFit="1" customWidth="1"/>
    <col min="44" max="44" width="4.125" style="6" bestFit="1" customWidth="1"/>
    <col min="45" max="45" width="5.875" style="6" bestFit="1" customWidth="1"/>
    <col min="46" max="46" width="2.75" style="6" customWidth="1"/>
    <col min="47" max="16384" width="9" style="6"/>
  </cols>
  <sheetData>
    <row r="1" spans="1:45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RESUMO!D8</f>
        <v>7</v>
      </c>
      <c r="L1" s="47" t="s">
        <v>23</v>
      </c>
      <c r="M1" s="23">
        <f>RESUMO!E8</f>
        <v>3</v>
      </c>
      <c r="O1" s="24" t="s">
        <v>24</v>
      </c>
      <c r="P1" s="25">
        <f>SUM(H:H)</f>
        <v>41.319778501428573</v>
      </c>
      <c r="Q1" s="26" t="s">
        <v>41</v>
      </c>
      <c r="R1" s="27">
        <f>P1/h_por_dia</f>
        <v>5.1649723126785716</v>
      </c>
      <c r="AB1" s="7" t="s">
        <v>130</v>
      </c>
      <c r="AC1" s="10" t="s">
        <v>40</v>
      </c>
      <c r="AD1" s="5" t="s">
        <v>19</v>
      </c>
      <c r="AF1" s="10" t="s">
        <v>20</v>
      </c>
      <c r="AG1" s="10" t="s">
        <v>21</v>
      </c>
      <c r="AH1" s="10" t="s">
        <v>24</v>
      </c>
      <c r="AI1" s="10" t="s">
        <v>24</v>
      </c>
      <c r="AK1" s="46" t="s">
        <v>22</v>
      </c>
      <c r="AL1" s="21">
        <f>RESUMO!AE8</f>
        <v>0</v>
      </c>
      <c r="AM1" s="47" t="s">
        <v>23</v>
      </c>
      <c r="AN1" s="23">
        <f>RESUMO!AF8</f>
        <v>0</v>
      </c>
      <c r="AP1" s="24" t="s">
        <v>24</v>
      </c>
      <c r="AQ1" s="25">
        <f>SUM(AI:AI)</f>
        <v>19.619521583809522</v>
      </c>
      <c r="AR1" s="26" t="s">
        <v>41</v>
      </c>
      <c r="AS1" s="27">
        <f>AQ1/h_por_dia</f>
        <v>2.4524401979761903</v>
      </c>
    </row>
    <row r="2" spans="1:45" x14ac:dyDescent="0.2">
      <c r="A2" s="1" t="s">
        <v>82</v>
      </c>
      <c r="B2" s="15"/>
      <c r="C2" s="2"/>
      <c r="E2" s="17"/>
      <c r="F2" s="17"/>
      <c r="G2" s="17"/>
      <c r="H2" s="17"/>
      <c r="X2" s="55">
        <f>SUM(X3:X5)</f>
        <v>0.38487750000000004</v>
      </c>
      <c r="Y2" s="55"/>
      <c r="Z2" s="55">
        <f>SUM(Z3:Z5)</f>
        <v>0.14892762240000001</v>
      </c>
      <c r="AB2" s="1" t="s">
        <v>82</v>
      </c>
      <c r="AC2" s="15"/>
      <c r="AD2" s="2"/>
      <c r="AF2" s="17"/>
      <c r="AG2" s="17"/>
      <c r="AH2" s="17"/>
      <c r="AI2" s="17"/>
    </row>
    <row r="3" spans="1:45" x14ac:dyDescent="0.2">
      <c r="A3" s="3" t="s">
        <v>22</v>
      </c>
      <c r="B3" s="11">
        <v>0.38487750000000004</v>
      </c>
      <c r="C3" s="4">
        <v>73.72</v>
      </c>
      <c r="E3" s="18">
        <f>C3*B3</f>
        <v>28.373169300000001</v>
      </c>
      <c r="F3" s="12">
        <f>$K$1</f>
        <v>7</v>
      </c>
      <c r="G3" s="18">
        <f>E3/F3</f>
        <v>4.0533099000000004</v>
      </c>
      <c r="H3" s="18">
        <f>LARGE(G3:G4,1)</f>
        <v>4.0533099000000004</v>
      </c>
      <c r="U3" s="32" t="s">
        <v>3</v>
      </c>
      <c r="V3" s="56">
        <v>0.6381</v>
      </c>
      <c r="W3" s="57">
        <v>0.27100000000000002</v>
      </c>
      <c r="X3" s="58">
        <f>W3*V3</f>
        <v>0.1729251</v>
      </c>
      <c r="Y3" s="57">
        <v>0.13600000000000001</v>
      </c>
      <c r="Z3" s="58">
        <f>Y3*V3</f>
        <v>8.67816E-2</v>
      </c>
      <c r="AB3" s="3" t="s">
        <v>22</v>
      </c>
      <c r="AC3" s="11">
        <v>0.38487750000000004</v>
      </c>
      <c r="AD3" s="4">
        <v>31.74</v>
      </c>
      <c r="AF3" s="18">
        <f>AD3*AC3</f>
        <v>12.216011850000001</v>
      </c>
      <c r="AG3" s="12">
        <f>$K$1</f>
        <v>7</v>
      </c>
      <c r="AH3" s="18">
        <f>AF3/AG3</f>
        <v>1.7451445500000002</v>
      </c>
      <c r="AI3" s="18">
        <f>LARGE(AH3:AH4,1)</f>
        <v>1.7451445500000002</v>
      </c>
    </row>
    <row r="4" spans="1:45" x14ac:dyDescent="0.2">
      <c r="A4" s="3" t="s">
        <v>23</v>
      </c>
      <c r="B4" s="11">
        <v>0.14892762240000001</v>
      </c>
      <c r="C4" s="4">
        <v>73.72</v>
      </c>
      <c r="E4" s="18">
        <f>C4*B4</f>
        <v>10.978944323328001</v>
      </c>
      <c r="F4" s="12">
        <f>$M$1</f>
        <v>3</v>
      </c>
      <c r="G4" s="18">
        <f>E4/F4</f>
        <v>3.6596481077760004</v>
      </c>
      <c r="H4" s="18"/>
      <c r="U4" s="32" t="s">
        <v>4</v>
      </c>
      <c r="V4" s="56">
        <v>0.1623</v>
      </c>
      <c r="W4" s="57">
        <v>0.61599999999999999</v>
      </c>
      <c r="X4" s="58">
        <f>W4*V4</f>
        <v>9.9976800000000005E-2</v>
      </c>
      <c r="Y4" s="57">
        <v>0.308</v>
      </c>
      <c r="Z4" s="58">
        <f>Y4*X4</f>
        <v>3.07928544E-2</v>
      </c>
      <c r="AB4" s="3" t="s">
        <v>23</v>
      </c>
      <c r="AC4" s="11">
        <v>0.14892762240000001</v>
      </c>
      <c r="AD4" s="4">
        <v>31.74</v>
      </c>
      <c r="AF4" s="18">
        <f>AD4*AC4</f>
        <v>4.7269627349760004</v>
      </c>
      <c r="AG4" s="12">
        <f>$M$1</f>
        <v>3</v>
      </c>
      <c r="AH4" s="18">
        <f>AF4/AG4</f>
        <v>1.5756542449920001</v>
      </c>
      <c r="AI4" s="18"/>
    </row>
    <row r="5" spans="1:45" x14ac:dyDescent="0.2">
      <c r="A5" s="1" t="s">
        <v>83</v>
      </c>
      <c r="B5" s="15"/>
      <c r="C5" s="2"/>
      <c r="E5" s="17"/>
      <c r="F5" s="17"/>
      <c r="G5" s="17"/>
      <c r="H5" s="17"/>
      <c r="U5" s="32" t="s">
        <v>5</v>
      </c>
      <c r="V5" s="56">
        <v>0.1996</v>
      </c>
      <c r="W5" s="57">
        <v>0.56100000000000005</v>
      </c>
      <c r="X5" s="58">
        <f>W5*V5</f>
        <v>0.11197560000000001</v>
      </c>
      <c r="Y5" s="57">
        <v>0.28000000000000003</v>
      </c>
      <c r="Z5" s="58">
        <f>Y5*X5</f>
        <v>3.1353168000000008E-2</v>
      </c>
      <c r="AB5" s="1" t="s">
        <v>83</v>
      </c>
      <c r="AC5" s="15"/>
      <c r="AD5" s="2"/>
      <c r="AF5" s="17"/>
      <c r="AG5" s="17"/>
      <c r="AH5" s="17"/>
      <c r="AI5" s="17"/>
    </row>
    <row r="6" spans="1:45" x14ac:dyDescent="0.2">
      <c r="A6" s="3" t="s">
        <v>22</v>
      </c>
      <c r="B6" s="11">
        <v>0.183</v>
      </c>
      <c r="C6" s="4">
        <v>22.83</v>
      </c>
      <c r="E6" s="18">
        <f>C6*B6</f>
        <v>4.1778899999999997</v>
      </c>
      <c r="F6" s="12">
        <f>$K$1</f>
        <v>7</v>
      </c>
      <c r="G6" s="18">
        <f>E6/F6</f>
        <v>0.59684142857142852</v>
      </c>
      <c r="H6" s="18">
        <f>LARGE(G6:G7,1)</f>
        <v>0.69250999999999996</v>
      </c>
      <c r="AB6" s="3" t="s">
        <v>22</v>
      </c>
      <c r="AC6" s="11">
        <v>0.183</v>
      </c>
      <c r="AD6" s="4">
        <v>22.1</v>
      </c>
      <c r="AF6" s="18">
        <f>AD6*AC6</f>
        <v>4.0442999999999998</v>
      </c>
      <c r="AG6" s="12">
        <f>$K$1</f>
        <v>7</v>
      </c>
      <c r="AH6" s="18">
        <f>AF6/AG6</f>
        <v>0.57775714285714286</v>
      </c>
      <c r="AI6" s="18">
        <f>LARGE(AH6:AH7,1)</f>
        <v>0.67036666666666667</v>
      </c>
    </row>
    <row r="7" spans="1:45" x14ac:dyDescent="0.2">
      <c r="A7" s="3" t="s">
        <v>23</v>
      </c>
      <c r="B7" s="11">
        <v>9.0999999999999998E-2</v>
      </c>
      <c r="C7" s="4">
        <v>22.83</v>
      </c>
      <c r="E7" s="18">
        <f>C7*B7</f>
        <v>2.0775299999999999</v>
      </c>
      <c r="F7" s="12">
        <f>$M$1</f>
        <v>3</v>
      </c>
      <c r="G7" s="18">
        <f>E7/F7</f>
        <v>0.69250999999999996</v>
      </c>
      <c r="H7" s="18"/>
      <c r="U7" s="9"/>
      <c r="V7" s="57"/>
      <c r="W7" s="57"/>
      <c r="X7" s="55">
        <f>SUM(X8:X10)</f>
        <v>0.47617099999999996</v>
      </c>
      <c r="Y7" s="55"/>
      <c r="Z7" s="55">
        <f>SUM(Z8:Z10)</f>
        <v>9.3099402999999997E-2</v>
      </c>
      <c r="AB7" s="3" t="s">
        <v>23</v>
      </c>
      <c r="AC7" s="11">
        <v>9.0999999999999998E-2</v>
      </c>
      <c r="AD7" s="4">
        <v>22.1</v>
      </c>
      <c r="AF7" s="18">
        <f>AD7*AC7</f>
        <v>2.0110999999999999</v>
      </c>
      <c r="AG7" s="12">
        <f>$M$1</f>
        <v>3</v>
      </c>
      <c r="AH7" s="18">
        <f>AF7/AG7</f>
        <v>0.67036666666666667</v>
      </c>
      <c r="AI7" s="18"/>
    </row>
    <row r="8" spans="1:45" x14ac:dyDescent="0.2">
      <c r="A8" s="1" t="s">
        <v>84</v>
      </c>
      <c r="B8" s="15"/>
      <c r="C8" s="2"/>
      <c r="E8" s="17"/>
      <c r="F8" s="17"/>
      <c r="G8" s="17"/>
      <c r="H8" s="17"/>
      <c r="U8" s="32" t="s">
        <v>6</v>
      </c>
      <c r="V8" s="56">
        <v>0.11210000000000001</v>
      </c>
      <c r="W8" s="57">
        <v>0.57999999999999996</v>
      </c>
      <c r="X8" s="58">
        <f>W8*V8</f>
        <v>6.5017999999999992E-2</v>
      </c>
      <c r="Y8" s="57">
        <v>0.21099999999999999</v>
      </c>
      <c r="Z8" s="58">
        <f>Y8*V8</f>
        <v>2.36531E-2</v>
      </c>
      <c r="AB8" s="1" t="s">
        <v>84</v>
      </c>
      <c r="AC8" s="15"/>
      <c r="AD8" s="2"/>
      <c r="AF8" s="17"/>
      <c r="AG8" s="17"/>
      <c r="AH8" s="17"/>
      <c r="AI8" s="17"/>
    </row>
    <row r="9" spans="1:45" x14ac:dyDescent="0.2">
      <c r="A9" s="3" t="s">
        <v>22</v>
      </c>
      <c r="B9" s="11">
        <v>0.47617099999999996</v>
      </c>
      <c r="C9" s="4">
        <v>293.51</v>
      </c>
      <c r="E9" s="18">
        <f>C9*B9</f>
        <v>139.76095020999998</v>
      </c>
      <c r="F9" s="12">
        <f>$K$1</f>
        <v>7</v>
      </c>
      <c r="G9" s="18">
        <f>E9/F9</f>
        <v>19.965850029999995</v>
      </c>
      <c r="H9" s="18">
        <f>LARGE(G9:G10,1)</f>
        <v>19.965850029999995</v>
      </c>
      <c r="U9" s="32" t="s">
        <v>7</v>
      </c>
      <c r="V9" s="56">
        <v>0.7339</v>
      </c>
      <c r="W9" s="57">
        <v>0.47</v>
      </c>
      <c r="X9" s="58">
        <f>W9*V9</f>
        <v>0.34493299999999999</v>
      </c>
      <c r="Y9" s="57">
        <v>0.17100000000000001</v>
      </c>
      <c r="Z9" s="58">
        <f>Y9*X9</f>
        <v>5.8983542999999999E-2</v>
      </c>
      <c r="AB9" s="3" t="s">
        <v>22</v>
      </c>
      <c r="AC9" s="11">
        <v>0.47617099999999996</v>
      </c>
      <c r="AD9" s="4">
        <v>128.66999999999999</v>
      </c>
      <c r="AF9" s="18">
        <f>AD9*AC9</f>
        <v>61.268922569999987</v>
      </c>
      <c r="AG9" s="12">
        <f>$K$1</f>
        <v>7</v>
      </c>
      <c r="AH9" s="18">
        <f>AF9/AG9</f>
        <v>8.7527032242857121</v>
      </c>
      <c r="AI9" s="18">
        <f>LARGE(AH9:AH10,1)</f>
        <v>8.7527032242857121</v>
      </c>
    </row>
    <row r="10" spans="1:45" x14ac:dyDescent="0.2">
      <c r="A10" s="3" t="s">
        <v>23</v>
      </c>
      <c r="B10" s="11">
        <v>9.3099402999999997E-2</v>
      </c>
      <c r="C10" s="4">
        <v>293.51</v>
      </c>
      <c r="E10" s="18">
        <f>C10*B10</f>
        <v>27.325605774529997</v>
      </c>
      <c r="F10" s="12">
        <f>$M$1</f>
        <v>3</v>
      </c>
      <c r="G10" s="18">
        <f>E10/F10</f>
        <v>9.1085352581766656</v>
      </c>
      <c r="H10" s="18"/>
      <c r="U10" s="32" t="s">
        <v>8</v>
      </c>
      <c r="V10" s="56">
        <v>0.154</v>
      </c>
      <c r="W10" s="57">
        <v>0.43</v>
      </c>
      <c r="X10" s="58">
        <f>W10*V10</f>
        <v>6.6220000000000001E-2</v>
      </c>
      <c r="Y10" s="57">
        <v>0.158</v>
      </c>
      <c r="Z10" s="58">
        <f>Y10*X10</f>
        <v>1.046276E-2</v>
      </c>
      <c r="AB10" s="3" t="s">
        <v>23</v>
      </c>
      <c r="AC10" s="11">
        <v>9.3099402999999997E-2</v>
      </c>
      <c r="AD10" s="4">
        <v>128.66999999999999</v>
      </c>
      <c r="AF10" s="18">
        <f>AD10*AC10</f>
        <v>11.979100184009999</v>
      </c>
      <c r="AG10" s="12">
        <f>$M$1</f>
        <v>3</v>
      </c>
      <c r="AH10" s="18">
        <f>AF10/AG10</f>
        <v>3.9930333946699998</v>
      </c>
      <c r="AI10" s="18"/>
    </row>
    <row r="11" spans="1:45" x14ac:dyDescent="0.2">
      <c r="A11" s="1" t="s">
        <v>85</v>
      </c>
      <c r="B11" s="15"/>
      <c r="C11" s="2"/>
      <c r="E11" s="17"/>
      <c r="F11" s="17"/>
      <c r="G11" s="17"/>
      <c r="H11" s="17"/>
      <c r="AB11" s="1" t="s">
        <v>85</v>
      </c>
      <c r="AC11" s="15"/>
      <c r="AD11" s="2"/>
      <c r="AF11" s="17"/>
      <c r="AG11" s="17"/>
      <c r="AH11" s="17"/>
      <c r="AI11" s="17"/>
    </row>
    <row r="12" spans="1:45" x14ac:dyDescent="0.2">
      <c r="A12" s="3" t="s">
        <v>22</v>
      </c>
      <c r="B12" s="11">
        <v>0.88100000000000001</v>
      </c>
      <c r="C12" s="4">
        <v>131.96</v>
      </c>
      <c r="E12" s="18">
        <f>C12*B12</f>
        <v>116.25676000000001</v>
      </c>
      <c r="F12" s="12">
        <f>$K$1</f>
        <v>7</v>
      </c>
      <c r="G12" s="18">
        <f>E12/F12</f>
        <v>16.608108571428573</v>
      </c>
      <c r="H12" s="18">
        <f>LARGE(G12:G13,1)</f>
        <v>16.608108571428573</v>
      </c>
      <c r="AB12" s="3" t="s">
        <v>22</v>
      </c>
      <c r="AC12" s="11">
        <v>0.88100000000000001</v>
      </c>
      <c r="AD12" s="4">
        <v>67.150000000000006</v>
      </c>
      <c r="AF12" s="18">
        <f>AD12*AC12</f>
        <v>59.159150000000004</v>
      </c>
      <c r="AG12" s="12">
        <f>$K$1</f>
        <v>7</v>
      </c>
      <c r="AH12" s="18">
        <f>AF12/AG12</f>
        <v>8.4513071428571429</v>
      </c>
      <c r="AI12" s="18">
        <f>LARGE(AH12:AH13,1)</f>
        <v>8.4513071428571429</v>
      </c>
    </row>
    <row r="13" spans="1:45" x14ac:dyDescent="0.2">
      <c r="A13" s="3" t="s">
        <v>23</v>
      </c>
      <c r="B13" s="11">
        <v>0.17799999999999999</v>
      </c>
      <c r="C13" s="4">
        <v>131.96</v>
      </c>
      <c r="E13" s="18">
        <f>C13*B13</f>
        <v>23.488880000000002</v>
      </c>
      <c r="F13" s="12">
        <f>$M$1</f>
        <v>3</v>
      </c>
      <c r="G13" s="18">
        <f>E13/F13</f>
        <v>7.829626666666667</v>
      </c>
      <c r="H13" s="18"/>
      <c r="AB13" s="3" t="s">
        <v>23</v>
      </c>
      <c r="AC13" s="11">
        <v>0.17799999999999999</v>
      </c>
      <c r="AD13" s="4">
        <v>67.150000000000006</v>
      </c>
      <c r="AF13" s="18">
        <f>AD13*AC13</f>
        <v>11.9527</v>
      </c>
      <c r="AG13" s="12">
        <f>$M$1</f>
        <v>3</v>
      </c>
      <c r="AH13" s="18">
        <f>AF13/AG13</f>
        <v>3.9842333333333335</v>
      </c>
      <c r="AI13" s="18"/>
    </row>
    <row r="14" spans="1:45" x14ac:dyDescent="0.2">
      <c r="B14" s="6"/>
      <c r="E14" s="6"/>
      <c r="F14" s="6"/>
      <c r="G14" s="6"/>
      <c r="H14" s="6"/>
      <c r="AC14" s="6"/>
      <c r="AF14" s="6"/>
      <c r="AG14" s="6"/>
      <c r="AH14" s="6"/>
      <c r="AI14" s="6"/>
    </row>
    <row r="15" spans="1:45" x14ac:dyDescent="0.2">
      <c r="B15" s="6"/>
      <c r="E15" s="6"/>
      <c r="F15" s="6"/>
      <c r="G15" s="6"/>
      <c r="H15" s="6"/>
      <c r="AC15" s="6"/>
      <c r="AF15" s="6"/>
      <c r="AG15" s="6"/>
      <c r="AH15" s="6"/>
      <c r="AI15" s="6"/>
    </row>
    <row r="16" spans="1:45" x14ac:dyDescent="0.2">
      <c r="B16" s="6"/>
      <c r="E16" s="6"/>
      <c r="F16" s="6"/>
      <c r="G16" s="6"/>
      <c r="H16" s="6"/>
      <c r="AC16" s="6"/>
      <c r="AF16" s="6"/>
      <c r="AG16" s="6"/>
      <c r="AH16" s="6"/>
      <c r="AI16" s="6"/>
    </row>
    <row r="17" spans="2:35" x14ac:dyDescent="0.2">
      <c r="B17" s="6"/>
      <c r="E17" s="6"/>
      <c r="F17" s="6"/>
      <c r="G17" s="6"/>
      <c r="H17" s="6"/>
      <c r="AC17" s="6"/>
      <c r="AF17" s="6"/>
      <c r="AG17" s="6"/>
      <c r="AH17" s="6"/>
      <c r="AI17" s="6"/>
    </row>
    <row r="18" spans="2:35" x14ac:dyDescent="0.2">
      <c r="B18" s="6"/>
      <c r="E18" s="6"/>
      <c r="F18" s="6"/>
      <c r="G18" s="6"/>
      <c r="H18" s="6"/>
      <c r="AC18" s="6"/>
      <c r="AF18" s="6"/>
      <c r="AG18" s="6"/>
      <c r="AH18" s="6"/>
      <c r="AI18" s="6"/>
    </row>
    <row r="19" spans="2:35" x14ac:dyDescent="0.2">
      <c r="B19" s="6"/>
      <c r="E19" s="6"/>
      <c r="F19" s="6"/>
      <c r="G19" s="6"/>
      <c r="H19" s="6"/>
      <c r="AC19" s="6"/>
      <c r="AF19" s="6"/>
      <c r="AG19" s="6"/>
      <c r="AH19" s="6"/>
      <c r="AI19" s="6"/>
    </row>
    <row r="20" spans="2:35" x14ac:dyDescent="0.2">
      <c r="B20" s="6"/>
      <c r="E20" s="6"/>
      <c r="F20" s="6"/>
      <c r="G20" s="6"/>
      <c r="H20" s="6"/>
      <c r="AC20" s="6"/>
      <c r="AF20" s="6"/>
      <c r="AG20" s="6"/>
      <c r="AH20" s="6"/>
      <c r="AI20" s="6"/>
    </row>
    <row r="21" spans="2:35" x14ac:dyDescent="0.2">
      <c r="B21" s="6"/>
      <c r="E21" s="6"/>
      <c r="F21" s="6"/>
      <c r="G21" s="6"/>
      <c r="H21" s="6"/>
      <c r="AC21" s="6"/>
      <c r="AF21" s="6"/>
      <c r="AG21" s="6"/>
      <c r="AH21" s="6"/>
      <c r="AI21" s="6"/>
    </row>
    <row r="22" spans="2:35" x14ac:dyDescent="0.2">
      <c r="B22" s="6"/>
      <c r="E22" s="6"/>
      <c r="F22" s="6"/>
      <c r="G22" s="6"/>
      <c r="H22" s="6"/>
      <c r="AC22" s="6"/>
      <c r="AF22" s="6"/>
      <c r="AG22" s="6"/>
      <c r="AH22" s="6"/>
      <c r="AI22" s="6"/>
    </row>
    <row r="23" spans="2:35" x14ac:dyDescent="0.2">
      <c r="B23" s="6"/>
      <c r="E23" s="6"/>
      <c r="F23" s="6"/>
      <c r="G23" s="6"/>
      <c r="H23" s="6"/>
      <c r="AC23" s="6"/>
      <c r="AF23" s="6"/>
      <c r="AG23" s="6"/>
      <c r="AH23" s="6"/>
      <c r="AI23" s="6"/>
    </row>
    <row r="24" spans="2:35" x14ac:dyDescent="0.2">
      <c r="B24" s="6"/>
      <c r="E24" s="6"/>
      <c r="F24" s="6"/>
      <c r="G24" s="6"/>
      <c r="H24" s="6"/>
      <c r="AC24" s="6"/>
      <c r="AF24" s="6"/>
      <c r="AG24" s="6"/>
      <c r="AH24" s="6"/>
      <c r="AI24" s="6"/>
    </row>
    <row r="25" spans="2:35" x14ac:dyDescent="0.2">
      <c r="B25" s="6"/>
      <c r="E25" s="6"/>
      <c r="F25" s="6"/>
      <c r="G25" s="6"/>
      <c r="H25" s="6"/>
      <c r="U25" s="57"/>
      <c r="V25" s="57"/>
      <c r="W25" s="57"/>
      <c r="X25" s="57"/>
      <c r="AC25" s="6"/>
      <c r="AF25" s="6"/>
      <c r="AG25" s="6"/>
      <c r="AH25" s="6"/>
      <c r="AI25" s="6"/>
    </row>
    <row r="26" spans="2:35" x14ac:dyDescent="0.2">
      <c r="B26" s="6"/>
      <c r="E26" s="6"/>
      <c r="F26" s="6"/>
      <c r="G26" s="6"/>
      <c r="H26" s="6"/>
      <c r="U26" s="57"/>
      <c r="AC26" s="6"/>
      <c r="AF26" s="6"/>
      <c r="AG26" s="6"/>
      <c r="AH26" s="6"/>
      <c r="AI26" s="6"/>
    </row>
    <row r="27" spans="2:35" x14ac:dyDescent="0.2">
      <c r="B27" s="6"/>
      <c r="E27" s="6"/>
      <c r="F27" s="6"/>
      <c r="G27" s="6"/>
      <c r="H27" s="6"/>
      <c r="U27" s="57"/>
      <c r="V27" s="57"/>
      <c r="W27" s="57"/>
      <c r="X27" s="57"/>
      <c r="AC27" s="6"/>
      <c r="AF27" s="6"/>
      <c r="AG27" s="6"/>
      <c r="AH27" s="6"/>
      <c r="AI27" s="6"/>
    </row>
    <row r="28" spans="2:35" x14ac:dyDescent="0.2">
      <c r="B28" s="6"/>
      <c r="E28" s="6"/>
      <c r="F28" s="6"/>
      <c r="G28" s="6"/>
      <c r="H28" s="6"/>
      <c r="U28" s="57"/>
      <c r="V28" s="57"/>
      <c r="W28" s="57"/>
      <c r="X28" s="57"/>
      <c r="AC28" s="6"/>
      <c r="AF28" s="6"/>
      <c r="AG28" s="6"/>
      <c r="AH28" s="6"/>
      <c r="AI28" s="6"/>
    </row>
    <row r="29" spans="2:35" x14ac:dyDescent="0.2">
      <c r="B29" s="6"/>
      <c r="E29" s="6"/>
      <c r="F29" s="6"/>
      <c r="G29" s="6"/>
      <c r="H29" s="6"/>
      <c r="U29" s="57"/>
      <c r="V29" s="57"/>
      <c r="W29" s="57"/>
      <c r="X29" s="57"/>
      <c r="AC29" s="6"/>
      <c r="AF29" s="6"/>
      <c r="AG29" s="6"/>
      <c r="AH29" s="6"/>
      <c r="AI29" s="6"/>
    </row>
    <row r="30" spans="2:35" x14ac:dyDescent="0.2">
      <c r="B30" s="6"/>
      <c r="E30" s="6"/>
      <c r="F30" s="6"/>
      <c r="G30" s="6"/>
      <c r="H30" s="6"/>
      <c r="AC30" s="6"/>
      <c r="AF30" s="6"/>
      <c r="AG30" s="6"/>
      <c r="AH30" s="6"/>
      <c r="AI30" s="6"/>
    </row>
    <row r="31" spans="2:35" x14ac:dyDescent="0.2">
      <c r="B31" s="6"/>
      <c r="E31" s="6"/>
      <c r="F31" s="6"/>
      <c r="G31" s="6"/>
      <c r="H31" s="6"/>
      <c r="AC31" s="6"/>
      <c r="AF31" s="6"/>
      <c r="AG31" s="6"/>
      <c r="AH31" s="6"/>
      <c r="AI31" s="6"/>
    </row>
    <row r="32" spans="2:35" x14ac:dyDescent="0.2">
      <c r="B32" s="6"/>
      <c r="E32" s="6"/>
      <c r="F32" s="6"/>
      <c r="G32" s="6"/>
      <c r="H32" s="6"/>
      <c r="AC32" s="6"/>
      <c r="AF32" s="6"/>
      <c r="AG32" s="6"/>
      <c r="AH32" s="6"/>
      <c r="AI32" s="6"/>
    </row>
    <row r="33" spans="2:35" x14ac:dyDescent="0.2">
      <c r="B33" s="6"/>
      <c r="E33" s="6"/>
      <c r="F33" s="6"/>
      <c r="G33" s="6"/>
      <c r="H33" s="6"/>
      <c r="AC33" s="6"/>
      <c r="AF33" s="6"/>
      <c r="AG33" s="6"/>
      <c r="AH33" s="6"/>
      <c r="AI33" s="6"/>
    </row>
    <row r="34" spans="2:35" x14ac:dyDescent="0.2">
      <c r="B34" s="6"/>
      <c r="E34" s="6"/>
      <c r="F34" s="6"/>
      <c r="G34" s="6"/>
      <c r="H34" s="6"/>
      <c r="U34" s="57"/>
      <c r="V34" s="57"/>
      <c r="W34" s="57"/>
      <c r="X34" s="57"/>
      <c r="AC34" s="6"/>
      <c r="AF34" s="6"/>
      <c r="AG34" s="6"/>
      <c r="AH34" s="6"/>
      <c r="AI34" s="6"/>
    </row>
    <row r="35" spans="2:35" x14ac:dyDescent="0.2">
      <c r="B35" s="6"/>
      <c r="E35" s="6"/>
      <c r="F35" s="6"/>
      <c r="G35" s="6"/>
      <c r="H35" s="6"/>
      <c r="U35" s="57"/>
      <c r="AC35" s="6"/>
      <c r="AF35" s="6"/>
      <c r="AG35" s="6"/>
      <c r="AH35" s="6"/>
      <c r="AI35" s="6"/>
    </row>
    <row r="36" spans="2:35" x14ac:dyDescent="0.2">
      <c r="B36" s="6"/>
      <c r="E36" s="6"/>
      <c r="F36" s="6"/>
      <c r="G36" s="6"/>
      <c r="H36" s="6"/>
      <c r="AC36" s="6"/>
      <c r="AF36" s="6"/>
      <c r="AG36" s="6"/>
      <c r="AH36" s="6"/>
      <c r="AI36" s="6"/>
    </row>
    <row r="37" spans="2:35" x14ac:dyDescent="0.2">
      <c r="B37" s="6"/>
      <c r="E37" s="6"/>
      <c r="F37" s="6"/>
      <c r="G37" s="6"/>
      <c r="H37" s="6"/>
      <c r="AC37" s="6"/>
      <c r="AF37" s="6"/>
      <c r="AG37" s="6"/>
      <c r="AH37" s="6"/>
      <c r="AI37" s="6"/>
    </row>
    <row r="38" spans="2:35" x14ac:dyDescent="0.2">
      <c r="B38" s="6"/>
      <c r="E38" s="6"/>
      <c r="F38" s="6"/>
      <c r="G38" s="6"/>
      <c r="H38" s="6"/>
      <c r="AC38" s="6"/>
      <c r="AF38" s="6"/>
      <c r="AG38" s="6"/>
      <c r="AH38" s="6"/>
      <c r="AI38" s="6"/>
    </row>
    <row r="39" spans="2:35" x14ac:dyDescent="0.2">
      <c r="B39" s="6"/>
      <c r="E39" s="6"/>
      <c r="F39" s="6"/>
      <c r="G39" s="6"/>
      <c r="H39" s="6"/>
      <c r="AC39" s="6"/>
      <c r="AF39" s="6"/>
      <c r="AG39" s="6"/>
      <c r="AH39" s="6"/>
      <c r="AI39" s="6"/>
    </row>
    <row r="40" spans="2:35" x14ac:dyDescent="0.2">
      <c r="B40" s="6"/>
      <c r="E40" s="6"/>
      <c r="F40" s="6"/>
      <c r="G40" s="6"/>
      <c r="H40" s="6"/>
      <c r="AC40" s="6"/>
      <c r="AF40" s="6"/>
      <c r="AG40" s="6"/>
      <c r="AH40" s="6"/>
      <c r="AI40" s="6"/>
    </row>
    <row r="41" spans="2:35" x14ac:dyDescent="0.2">
      <c r="B41" s="6"/>
      <c r="E41" s="6"/>
      <c r="F41" s="6"/>
      <c r="G41" s="6"/>
      <c r="H41" s="6"/>
      <c r="AC41" s="6"/>
      <c r="AF41" s="6"/>
      <c r="AG41" s="6"/>
      <c r="AH41" s="6"/>
      <c r="AI41" s="6"/>
    </row>
    <row r="42" spans="2:35" x14ac:dyDescent="0.2">
      <c r="B42" s="6"/>
      <c r="E42" s="6"/>
      <c r="F42" s="6"/>
      <c r="G42" s="6"/>
      <c r="H42" s="6"/>
      <c r="AC42" s="6"/>
      <c r="AF42" s="6"/>
      <c r="AG42" s="6"/>
      <c r="AH42" s="6"/>
      <c r="AI42" s="6"/>
    </row>
    <row r="43" spans="2:35" x14ac:dyDescent="0.2">
      <c r="B43" s="6"/>
      <c r="E43" s="6"/>
      <c r="F43" s="6"/>
      <c r="G43" s="6"/>
      <c r="H43" s="6"/>
      <c r="AC43" s="6"/>
      <c r="AF43" s="6"/>
      <c r="AG43" s="6"/>
      <c r="AH43" s="6"/>
      <c r="AI43" s="6"/>
    </row>
    <row r="44" spans="2:35" x14ac:dyDescent="0.2">
      <c r="B44" s="6"/>
      <c r="E44" s="6"/>
      <c r="F44" s="6"/>
      <c r="G44" s="6"/>
      <c r="H44" s="6"/>
      <c r="AC44" s="6"/>
      <c r="AF44" s="6"/>
      <c r="AG44" s="6"/>
      <c r="AH44" s="6"/>
      <c r="AI44" s="6"/>
    </row>
    <row r="45" spans="2:35" x14ac:dyDescent="0.2">
      <c r="B45" s="6"/>
      <c r="E45" s="6"/>
      <c r="F45" s="6"/>
      <c r="G45" s="6"/>
      <c r="H45" s="6"/>
      <c r="AC45" s="6"/>
      <c r="AF45" s="6"/>
      <c r="AG45" s="6"/>
      <c r="AH45" s="6"/>
      <c r="AI45" s="6"/>
    </row>
    <row r="46" spans="2:35" x14ac:dyDescent="0.2">
      <c r="B46" s="6"/>
      <c r="E46" s="6"/>
      <c r="F46" s="6"/>
      <c r="G46" s="6"/>
      <c r="H46" s="6"/>
      <c r="AC46" s="6"/>
      <c r="AF46" s="6"/>
      <c r="AG46" s="6"/>
      <c r="AH46" s="6"/>
      <c r="AI46" s="6"/>
    </row>
    <row r="47" spans="2:35" x14ac:dyDescent="0.2">
      <c r="B47" s="6"/>
      <c r="E47" s="6"/>
      <c r="F47" s="6"/>
      <c r="G47" s="6"/>
      <c r="H47" s="6"/>
      <c r="AC47" s="6"/>
      <c r="AF47" s="6"/>
      <c r="AG47" s="6"/>
      <c r="AH47" s="6"/>
      <c r="AI47" s="6"/>
    </row>
    <row r="48" spans="2:35" x14ac:dyDescent="0.2">
      <c r="B48" s="6"/>
      <c r="E48" s="6"/>
      <c r="F48" s="6"/>
      <c r="G48" s="6"/>
      <c r="H48" s="6"/>
      <c r="AC48" s="6"/>
      <c r="AF48" s="6"/>
      <c r="AG48" s="6"/>
      <c r="AH48" s="6"/>
      <c r="AI48" s="6"/>
    </row>
    <row r="49" spans="2:35" x14ac:dyDescent="0.2">
      <c r="B49" s="6"/>
      <c r="E49" s="6"/>
      <c r="F49" s="6"/>
      <c r="G49" s="6"/>
      <c r="H49" s="6"/>
      <c r="AC49" s="6"/>
      <c r="AF49" s="6"/>
      <c r="AG49" s="6"/>
      <c r="AH49" s="6"/>
      <c r="AI49" s="6"/>
    </row>
    <row r="50" spans="2:35" x14ac:dyDescent="0.2">
      <c r="B50" s="6"/>
      <c r="E50" s="6"/>
      <c r="F50" s="6"/>
      <c r="G50" s="6"/>
      <c r="H50" s="6"/>
      <c r="AC50" s="6"/>
      <c r="AF50" s="6"/>
      <c r="AG50" s="6"/>
      <c r="AH50" s="6"/>
      <c r="AI50" s="6"/>
    </row>
    <row r="51" spans="2:35" x14ac:dyDescent="0.2">
      <c r="B51" s="6"/>
      <c r="E51" s="6"/>
      <c r="F51" s="6"/>
      <c r="G51" s="6"/>
      <c r="H51" s="6"/>
      <c r="AC51" s="6"/>
      <c r="AF51" s="6"/>
      <c r="AG51" s="6"/>
      <c r="AH51" s="6"/>
      <c r="AI51" s="6"/>
    </row>
    <row r="52" spans="2:35" x14ac:dyDescent="0.2">
      <c r="B52" s="6"/>
      <c r="E52" s="6"/>
      <c r="F52" s="6"/>
      <c r="G52" s="6"/>
      <c r="H52" s="6"/>
      <c r="AC52" s="6"/>
      <c r="AF52" s="6"/>
      <c r="AG52" s="6"/>
      <c r="AH52" s="6"/>
      <c r="AI52" s="6"/>
    </row>
    <row r="53" spans="2:35" x14ac:dyDescent="0.2">
      <c r="B53" s="6"/>
      <c r="E53" s="6"/>
      <c r="F53" s="6"/>
      <c r="G53" s="6"/>
      <c r="H53" s="6"/>
      <c r="AC53" s="6"/>
      <c r="AF53" s="6"/>
      <c r="AG53" s="6"/>
      <c r="AH53" s="6"/>
      <c r="AI53" s="6"/>
    </row>
    <row r="54" spans="2:35" x14ac:dyDescent="0.2">
      <c r="B54" s="6"/>
      <c r="E54" s="6"/>
      <c r="F54" s="6"/>
      <c r="G54" s="6"/>
      <c r="H54" s="6"/>
      <c r="AC54" s="6"/>
      <c r="AF54" s="6"/>
      <c r="AG54" s="6"/>
      <c r="AH54" s="6"/>
      <c r="AI54" s="6"/>
    </row>
    <row r="55" spans="2:35" x14ac:dyDescent="0.2">
      <c r="B55" s="6"/>
      <c r="E55" s="6"/>
      <c r="F55" s="6"/>
      <c r="G55" s="6"/>
      <c r="H55" s="6"/>
      <c r="AC55" s="6"/>
      <c r="AF55" s="6"/>
      <c r="AG55" s="6"/>
      <c r="AH55" s="6"/>
      <c r="AI55" s="6"/>
    </row>
    <row r="56" spans="2:35" x14ac:dyDescent="0.2">
      <c r="B56" s="6"/>
      <c r="E56" s="6"/>
      <c r="F56" s="6"/>
      <c r="G56" s="6"/>
      <c r="H56" s="6"/>
      <c r="AC56" s="6"/>
      <c r="AF56" s="6"/>
      <c r="AG56" s="6"/>
      <c r="AH56" s="6"/>
      <c r="AI56" s="6"/>
    </row>
    <row r="57" spans="2:35" x14ac:dyDescent="0.2">
      <c r="B57" s="6"/>
      <c r="E57" s="6"/>
      <c r="F57" s="6"/>
      <c r="G57" s="6"/>
      <c r="H57" s="6"/>
      <c r="AC57" s="6"/>
      <c r="AF57" s="6"/>
      <c r="AG57" s="6"/>
      <c r="AH57" s="6"/>
      <c r="AI57" s="6"/>
    </row>
    <row r="58" spans="2:35" x14ac:dyDescent="0.2">
      <c r="B58" s="6"/>
      <c r="E58" s="6"/>
      <c r="F58" s="6"/>
      <c r="G58" s="6"/>
      <c r="H58" s="6"/>
      <c r="AC58" s="6"/>
      <c r="AF58" s="6"/>
      <c r="AG58" s="6"/>
      <c r="AH58" s="6"/>
      <c r="AI58" s="6"/>
    </row>
    <row r="59" spans="2:35" x14ac:dyDescent="0.2">
      <c r="B59" s="6"/>
      <c r="E59" s="6"/>
      <c r="F59" s="6"/>
      <c r="G59" s="6"/>
      <c r="H59" s="6"/>
      <c r="AC59" s="6"/>
      <c r="AF59" s="6"/>
      <c r="AG59" s="6"/>
      <c r="AH59" s="6"/>
      <c r="AI59" s="6"/>
    </row>
    <row r="60" spans="2:35" x14ac:dyDescent="0.2">
      <c r="B60" s="6"/>
      <c r="E60" s="6"/>
      <c r="F60" s="6"/>
      <c r="G60" s="6"/>
      <c r="H60" s="6"/>
      <c r="AC60" s="6"/>
      <c r="AF60" s="6"/>
      <c r="AG60" s="6"/>
      <c r="AH60" s="6"/>
      <c r="AI60" s="6"/>
    </row>
    <row r="61" spans="2:35" x14ac:dyDescent="0.2">
      <c r="B61" s="6"/>
      <c r="E61" s="6"/>
      <c r="F61" s="6"/>
      <c r="G61" s="6"/>
      <c r="H61" s="6"/>
      <c r="AC61" s="6"/>
      <c r="AF61" s="6"/>
      <c r="AG61" s="6"/>
      <c r="AH61" s="6"/>
      <c r="AI61" s="6"/>
    </row>
    <row r="62" spans="2:35" x14ac:dyDescent="0.2">
      <c r="B62" s="6"/>
      <c r="E62" s="6"/>
      <c r="F62" s="6"/>
      <c r="G62" s="6"/>
      <c r="H62" s="6"/>
      <c r="AC62" s="6"/>
      <c r="AF62" s="6"/>
      <c r="AG62" s="6"/>
      <c r="AH62" s="6"/>
      <c r="AI62" s="6"/>
    </row>
    <row r="63" spans="2:35" x14ac:dyDescent="0.2">
      <c r="B63" s="6"/>
      <c r="E63" s="6"/>
      <c r="F63" s="6"/>
      <c r="G63" s="6"/>
      <c r="H63" s="6"/>
      <c r="AC63" s="6"/>
      <c r="AF63" s="6"/>
      <c r="AG63" s="6"/>
      <c r="AH63" s="6"/>
      <c r="AI63" s="6"/>
    </row>
    <row r="64" spans="2:35" x14ac:dyDescent="0.2">
      <c r="B64" s="6"/>
      <c r="E64" s="6"/>
      <c r="F64" s="6"/>
      <c r="G64" s="6"/>
      <c r="H64" s="6"/>
      <c r="AC64" s="6"/>
      <c r="AF64" s="6"/>
      <c r="AG64" s="6"/>
      <c r="AH64" s="6"/>
      <c r="AI64" s="6"/>
    </row>
    <row r="65" spans="2:35" x14ac:dyDescent="0.2">
      <c r="B65" s="6"/>
      <c r="E65" s="6"/>
      <c r="F65" s="6"/>
      <c r="G65" s="6"/>
      <c r="H65" s="6"/>
      <c r="AC65" s="6"/>
      <c r="AF65" s="6"/>
      <c r="AG65" s="6"/>
      <c r="AH65" s="6"/>
      <c r="AI65" s="6"/>
    </row>
    <row r="66" spans="2:35" x14ac:dyDescent="0.2">
      <c r="B66" s="6"/>
      <c r="E66" s="6"/>
      <c r="F66" s="6"/>
      <c r="G66" s="6"/>
      <c r="H66" s="6"/>
      <c r="AC66" s="6"/>
      <c r="AF66" s="6"/>
      <c r="AG66" s="6"/>
      <c r="AH66" s="6"/>
      <c r="AI66" s="6"/>
    </row>
    <row r="67" spans="2:35" x14ac:dyDescent="0.2">
      <c r="B67" s="6"/>
      <c r="E67" s="6"/>
      <c r="F67" s="6"/>
      <c r="G67" s="6"/>
      <c r="H67" s="6"/>
      <c r="AC67" s="6"/>
      <c r="AF67" s="6"/>
      <c r="AG67" s="6"/>
      <c r="AH67" s="6"/>
      <c r="AI67" s="6"/>
    </row>
    <row r="68" spans="2:35" x14ac:dyDescent="0.2">
      <c r="B68" s="6"/>
      <c r="E68" s="6"/>
      <c r="F68" s="6"/>
      <c r="G68" s="6"/>
      <c r="H68" s="6"/>
      <c r="AC68" s="6"/>
      <c r="AF68" s="6"/>
      <c r="AG68" s="6"/>
      <c r="AH68" s="6"/>
      <c r="AI68" s="6"/>
    </row>
    <row r="69" spans="2:35" x14ac:dyDescent="0.2">
      <c r="B69" s="6"/>
      <c r="E69" s="6"/>
      <c r="F69" s="6"/>
      <c r="G69" s="6"/>
      <c r="H69" s="6"/>
      <c r="AC69" s="6"/>
      <c r="AF69" s="6"/>
      <c r="AG69" s="6"/>
      <c r="AH69" s="6"/>
      <c r="AI69" s="6"/>
    </row>
    <row r="70" spans="2:35" x14ac:dyDescent="0.2">
      <c r="B70" s="6"/>
      <c r="E70" s="6"/>
      <c r="F70" s="6"/>
      <c r="G70" s="6"/>
      <c r="H70" s="6"/>
      <c r="AC70" s="6"/>
      <c r="AF70" s="6"/>
      <c r="AG70" s="6"/>
      <c r="AH70" s="6"/>
      <c r="AI70" s="6"/>
    </row>
    <row r="71" spans="2:35" x14ac:dyDescent="0.2">
      <c r="B71" s="6"/>
      <c r="E71" s="6"/>
      <c r="F71" s="6"/>
      <c r="G71" s="6"/>
      <c r="H71" s="6"/>
      <c r="AC71" s="6"/>
      <c r="AF71" s="6"/>
      <c r="AG71" s="6"/>
      <c r="AH71" s="6"/>
      <c r="AI71" s="6"/>
    </row>
    <row r="72" spans="2:35" x14ac:dyDescent="0.2">
      <c r="B72" s="6"/>
      <c r="E72" s="6"/>
      <c r="F72" s="6"/>
      <c r="G72" s="6"/>
      <c r="H72" s="6"/>
      <c r="AC72" s="6"/>
      <c r="AF72" s="6"/>
      <c r="AG72" s="6"/>
      <c r="AH72" s="6"/>
      <c r="AI72" s="6"/>
    </row>
    <row r="73" spans="2:35" x14ac:dyDescent="0.2">
      <c r="B73" s="6"/>
      <c r="E73" s="6"/>
      <c r="F73" s="6"/>
      <c r="G73" s="6"/>
      <c r="H73" s="6"/>
      <c r="AC73" s="6"/>
      <c r="AF73" s="6"/>
      <c r="AG73" s="6"/>
      <c r="AH73" s="6"/>
      <c r="AI73" s="6"/>
    </row>
    <row r="74" spans="2:35" x14ac:dyDescent="0.2">
      <c r="B74" s="6"/>
      <c r="E74" s="6"/>
      <c r="F74" s="6"/>
      <c r="G74" s="6"/>
      <c r="H74" s="6"/>
      <c r="AC74" s="6"/>
      <c r="AF74" s="6"/>
      <c r="AG74" s="6"/>
      <c r="AH74" s="6"/>
      <c r="AI74" s="6"/>
    </row>
    <row r="75" spans="2:35" x14ac:dyDescent="0.2">
      <c r="B75" s="6"/>
      <c r="E75" s="6"/>
      <c r="F75" s="6"/>
      <c r="G75" s="6"/>
      <c r="H75" s="6"/>
      <c r="AC75" s="6"/>
      <c r="AF75" s="6"/>
      <c r="AG75" s="6"/>
      <c r="AH75" s="6"/>
      <c r="AI75" s="6"/>
    </row>
    <row r="76" spans="2:35" x14ac:dyDescent="0.2">
      <c r="B76" s="6"/>
      <c r="E76" s="6"/>
      <c r="F76" s="6"/>
      <c r="G76" s="6"/>
      <c r="H76" s="6"/>
      <c r="AC76" s="6"/>
      <c r="AF76" s="6"/>
      <c r="AG76" s="6"/>
      <c r="AH76" s="6"/>
      <c r="AI76" s="6"/>
    </row>
    <row r="77" spans="2:35" x14ac:dyDescent="0.2">
      <c r="B77" s="6"/>
      <c r="E77" s="6"/>
      <c r="F77" s="6"/>
      <c r="G77" s="6"/>
      <c r="H77" s="6"/>
      <c r="AC77" s="6"/>
      <c r="AF77" s="6"/>
      <c r="AG77" s="6"/>
      <c r="AH77" s="6"/>
      <c r="AI77" s="6"/>
    </row>
    <row r="78" spans="2:35" x14ac:dyDescent="0.2">
      <c r="B78" s="6"/>
      <c r="E78" s="6"/>
      <c r="F78" s="6"/>
      <c r="G78" s="6"/>
      <c r="H78" s="6"/>
      <c r="AC78" s="6"/>
      <c r="AF78" s="6"/>
      <c r="AG78" s="6"/>
      <c r="AH78" s="6"/>
      <c r="AI78" s="6"/>
    </row>
    <row r="79" spans="2:35" x14ac:dyDescent="0.2">
      <c r="B79" s="6"/>
      <c r="E79" s="6"/>
      <c r="F79" s="6"/>
      <c r="G79" s="6"/>
      <c r="H79" s="6"/>
      <c r="AC79" s="6"/>
      <c r="AF79" s="6"/>
      <c r="AG79" s="6"/>
      <c r="AH79" s="6"/>
      <c r="AI79" s="6"/>
    </row>
    <row r="80" spans="2:35" x14ac:dyDescent="0.2">
      <c r="B80" s="6"/>
      <c r="E80" s="6"/>
      <c r="F80" s="6"/>
      <c r="G80" s="6"/>
      <c r="H80" s="6"/>
      <c r="AC80" s="6"/>
      <c r="AF80" s="6"/>
      <c r="AG80" s="6"/>
      <c r="AH80" s="6"/>
      <c r="AI80" s="6"/>
    </row>
    <row r="81" spans="2:35" x14ac:dyDescent="0.2">
      <c r="B81" s="6"/>
      <c r="E81" s="6"/>
      <c r="F81" s="6"/>
      <c r="G81" s="6"/>
      <c r="H81" s="6"/>
      <c r="AC81" s="6"/>
      <c r="AF81" s="6"/>
      <c r="AG81" s="6"/>
      <c r="AH81" s="6"/>
      <c r="AI81" s="6"/>
    </row>
    <row r="82" spans="2:35" x14ac:dyDescent="0.2">
      <c r="B82" s="6"/>
      <c r="E82" s="6"/>
      <c r="F82" s="6"/>
      <c r="G82" s="6"/>
      <c r="H82" s="6"/>
      <c r="AC82" s="6"/>
      <c r="AF82" s="6"/>
      <c r="AG82" s="6"/>
      <c r="AH82" s="6"/>
      <c r="AI82" s="6"/>
    </row>
    <row r="83" spans="2:35" x14ac:dyDescent="0.2">
      <c r="B83" s="6"/>
      <c r="E83" s="6"/>
      <c r="F83" s="6"/>
      <c r="G83" s="6"/>
      <c r="H83" s="6"/>
      <c r="AC83" s="6"/>
      <c r="AF83" s="6"/>
      <c r="AG83" s="6"/>
      <c r="AH83" s="6"/>
      <c r="AI83" s="6"/>
    </row>
    <row r="84" spans="2:35" x14ac:dyDescent="0.2">
      <c r="B84" s="6"/>
      <c r="E84" s="6"/>
      <c r="F84" s="6"/>
      <c r="G84" s="6"/>
      <c r="H84" s="6"/>
      <c r="AC84" s="6"/>
      <c r="AF84" s="6"/>
      <c r="AG84" s="6"/>
      <c r="AH84" s="6"/>
      <c r="AI84" s="6"/>
    </row>
    <row r="85" spans="2:35" x14ac:dyDescent="0.2">
      <c r="B85" s="6"/>
      <c r="E85" s="6"/>
      <c r="F85" s="6"/>
      <c r="G85" s="6"/>
      <c r="H85" s="6"/>
      <c r="AC85" s="6"/>
      <c r="AF85" s="6"/>
      <c r="AG85" s="6"/>
      <c r="AH85" s="6"/>
      <c r="AI85" s="6"/>
    </row>
    <row r="86" spans="2:35" x14ac:dyDescent="0.2">
      <c r="B86" s="6"/>
      <c r="E86" s="6"/>
      <c r="F86" s="6"/>
      <c r="G86" s="6"/>
      <c r="H86" s="6"/>
      <c r="AC86" s="6"/>
      <c r="AF86" s="6"/>
      <c r="AG86" s="6"/>
      <c r="AH86" s="6"/>
      <c r="AI86" s="6"/>
    </row>
    <row r="87" spans="2:35" x14ac:dyDescent="0.2">
      <c r="B87" s="6"/>
      <c r="E87" s="6"/>
      <c r="F87" s="6"/>
      <c r="G87" s="6"/>
      <c r="H87" s="6"/>
      <c r="AC87" s="6"/>
      <c r="AF87" s="6"/>
      <c r="AG87" s="6"/>
      <c r="AH87" s="6"/>
      <c r="AI87" s="6"/>
    </row>
    <row r="88" spans="2:35" x14ac:dyDescent="0.2">
      <c r="B88" s="6"/>
      <c r="E88" s="6"/>
      <c r="F88" s="6"/>
      <c r="G88" s="6"/>
      <c r="H88" s="6"/>
      <c r="AC88" s="6"/>
      <c r="AF88" s="6"/>
      <c r="AG88" s="6"/>
      <c r="AH88" s="6"/>
      <c r="AI88" s="6"/>
    </row>
    <row r="89" spans="2:35" x14ac:dyDescent="0.2">
      <c r="B89" s="6"/>
      <c r="E89" s="6"/>
      <c r="F89" s="6"/>
      <c r="G89" s="6"/>
      <c r="H89" s="6"/>
      <c r="AC89" s="6"/>
      <c r="AF89" s="6"/>
      <c r="AG89" s="6"/>
      <c r="AH89" s="6"/>
      <c r="AI89" s="6"/>
    </row>
    <row r="90" spans="2:35" x14ac:dyDescent="0.2">
      <c r="B90" s="6"/>
      <c r="E90" s="6"/>
      <c r="F90" s="6"/>
      <c r="G90" s="6"/>
      <c r="H90" s="6"/>
      <c r="AC90" s="6"/>
      <c r="AF90" s="6"/>
      <c r="AG90" s="6"/>
      <c r="AH90" s="6"/>
      <c r="AI90" s="6"/>
    </row>
    <row r="91" spans="2:35" x14ac:dyDescent="0.2">
      <c r="B91" s="6"/>
      <c r="E91" s="6"/>
      <c r="F91" s="6"/>
      <c r="G91" s="6"/>
      <c r="H91" s="6"/>
      <c r="AC91" s="6"/>
      <c r="AF91" s="6"/>
      <c r="AG91" s="6"/>
      <c r="AH91" s="6"/>
      <c r="AI91" s="6"/>
    </row>
    <row r="92" spans="2:35" x14ac:dyDescent="0.2">
      <c r="B92" s="6"/>
      <c r="E92" s="6"/>
      <c r="F92" s="6"/>
      <c r="G92" s="6"/>
      <c r="H92" s="6"/>
      <c r="AC92" s="6"/>
      <c r="AF92" s="6"/>
      <c r="AG92" s="6"/>
      <c r="AH92" s="6"/>
      <c r="AI92" s="6"/>
    </row>
    <row r="93" spans="2:35" x14ac:dyDescent="0.2">
      <c r="B93" s="6"/>
      <c r="E93" s="6"/>
      <c r="F93" s="6"/>
      <c r="G93" s="6"/>
      <c r="H93" s="6"/>
      <c r="AC93" s="6"/>
      <c r="AF93" s="6"/>
      <c r="AG93" s="6"/>
      <c r="AH93" s="6"/>
      <c r="AI93" s="6"/>
    </row>
    <row r="94" spans="2:35" x14ac:dyDescent="0.2">
      <c r="B94" s="6"/>
      <c r="E94" s="6"/>
      <c r="F94" s="6"/>
      <c r="G94" s="6"/>
      <c r="H94" s="6"/>
      <c r="AC94" s="6"/>
      <c r="AF94" s="6"/>
      <c r="AG94" s="6"/>
      <c r="AH94" s="6"/>
      <c r="AI94" s="6"/>
    </row>
    <row r="95" spans="2:35" x14ac:dyDescent="0.2">
      <c r="B95" s="6"/>
      <c r="E95" s="6"/>
      <c r="F95" s="6"/>
      <c r="G95" s="6"/>
      <c r="H95" s="6"/>
      <c r="AC95" s="6"/>
      <c r="AF95" s="6"/>
      <c r="AG95" s="6"/>
      <c r="AH95" s="6"/>
      <c r="AI95" s="6"/>
    </row>
    <row r="96" spans="2:35" x14ac:dyDescent="0.2">
      <c r="B96" s="6"/>
      <c r="E96" s="6"/>
      <c r="F96" s="6"/>
      <c r="G96" s="6"/>
      <c r="H96" s="6"/>
      <c r="AC96" s="6"/>
      <c r="AF96" s="6"/>
      <c r="AG96" s="6"/>
      <c r="AH96" s="6"/>
      <c r="AI96" s="6"/>
    </row>
    <row r="97" spans="2:35" x14ac:dyDescent="0.2">
      <c r="B97" s="6"/>
      <c r="E97" s="6"/>
      <c r="F97" s="6"/>
      <c r="G97" s="6"/>
      <c r="H97" s="6"/>
      <c r="AC97" s="6"/>
      <c r="AF97" s="6"/>
      <c r="AG97" s="6"/>
      <c r="AH97" s="6"/>
      <c r="AI97" s="6"/>
    </row>
    <row r="98" spans="2:35" x14ac:dyDescent="0.2">
      <c r="B98" s="6"/>
      <c r="E98" s="6"/>
      <c r="F98" s="6"/>
      <c r="G98" s="6"/>
      <c r="H98" s="6"/>
      <c r="AC98" s="6"/>
      <c r="AF98" s="6"/>
      <c r="AG98" s="6"/>
      <c r="AH98" s="6"/>
      <c r="AI98" s="6"/>
    </row>
    <row r="99" spans="2:35" x14ac:dyDescent="0.2">
      <c r="B99" s="6"/>
      <c r="E99" s="6"/>
      <c r="F99" s="6"/>
      <c r="G99" s="6"/>
      <c r="H99" s="6"/>
      <c r="AC99" s="6"/>
      <c r="AF99" s="6"/>
      <c r="AG99" s="6"/>
      <c r="AH99" s="6"/>
      <c r="AI99" s="6"/>
    </row>
    <row r="100" spans="2:35" x14ac:dyDescent="0.2">
      <c r="B100" s="6"/>
      <c r="E100" s="6"/>
      <c r="F100" s="6"/>
      <c r="G100" s="6"/>
      <c r="H100" s="6"/>
      <c r="AC100" s="6"/>
      <c r="AF100" s="6"/>
      <c r="AG100" s="6"/>
      <c r="AH100" s="6"/>
      <c r="AI100" s="6"/>
    </row>
    <row r="101" spans="2:35" x14ac:dyDescent="0.2">
      <c r="B101" s="6"/>
      <c r="E101" s="6"/>
      <c r="F101" s="6"/>
      <c r="G101" s="6"/>
      <c r="H101" s="6"/>
      <c r="AC101" s="6"/>
      <c r="AF101" s="6"/>
      <c r="AG101" s="6"/>
      <c r="AH101" s="6"/>
      <c r="AI101" s="6"/>
    </row>
    <row r="102" spans="2:35" x14ac:dyDescent="0.2">
      <c r="B102" s="6"/>
      <c r="E102" s="6"/>
      <c r="F102" s="6"/>
      <c r="G102" s="6"/>
      <c r="H102" s="6"/>
      <c r="AC102" s="6"/>
      <c r="AF102" s="6"/>
      <c r="AG102" s="6"/>
      <c r="AH102" s="6"/>
      <c r="AI102" s="6"/>
    </row>
    <row r="103" spans="2:35" x14ac:dyDescent="0.2">
      <c r="B103" s="6"/>
      <c r="E103" s="6"/>
      <c r="F103" s="6"/>
      <c r="G103" s="6"/>
      <c r="H103" s="6"/>
      <c r="AC103" s="6"/>
      <c r="AF103" s="6"/>
      <c r="AG103" s="6"/>
      <c r="AH103" s="6"/>
      <c r="AI103" s="6"/>
    </row>
    <row r="104" spans="2:35" x14ac:dyDescent="0.2">
      <c r="B104" s="6"/>
      <c r="E104" s="6"/>
      <c r="F104" s="6"/>
      <c r="G104" s="6"/>
      <c r="H104" s="6"/>
      <c r="AC104" s="6"/>
      <c r="AF104" s="6"/>
      <c r="AG104" s="6"/>
      <c r="AH104" s="6"/>
      <c r="AI104" s="6"/>
    </row>
    <row r="105" spans="2:35" x14ac:dyDescent="0.2">
      <c r="B105" s="6"/>
      <c r="E105" s="6"/>
      <c r="F105" s="6"/>
      <c r="G105" s="6"/>
      <c r="H105" s="6"/>
      <c r="AC105" s="6"/>
      <c r="AF105" s="6"/>
      <c r="AG105" s="6"/>
      <c r="AH105" s="6"/>
      <c r="AI105" s="6"/>
    </row>
    <row r="106" spans="2:35" x14ac:dyDescent="0.2">
      <c r="B106" s="6"/>
      <c r="E106" s="6"/>
      <c r="F106" s="6"/>
      <c r="G106" s="6"/>
      <c r="H106" s="6"/>
      <c r="AC106" s="6"/>
      <c r="AF106" s="6"/>
      <c r="AG106" s="6"/>
      <c r="AH106" s="6"/>
      <c r="AI106" s="6"/>
    </row>
    <row r="107" spans="2:35" x14ac:dyDescent="0.2">
      <c r="B107" s="6"/>
      <c r="E107" s="6"/>
      <c r="F107" s="6"/>
      <c r="G107" s="6"/>
      <c r="H107" s="6"/>
      <c r="AC107" s="6"/>
      <c r="AF107" s="6"/>
      <c r="AG107" s="6"/>
      <c r="AH107" s="6"/>
      <c r="AI107" s="6"/>
    </row>
    <row r="108" spans="2:35" x14ac:dyDescent="0.2">
      <c r="B108" s="6"/>
      <c r="E108" s="6"/>
      <c r="F108" s="6"/>
      <c r="G108" s="6"/>
      <c r="H108" s="6"/>
      <c r="AC108" s="6"/>
      <c r="AF108" s="6"/>
      <c r="AG108" s="6"/>
      <c r="AH108" s="6"/>
      <c r="AI108" s="6"/>
    </row>
    <row r="109" spans="2:35" x14ac:dyDescent="0.2">
      <c r="B109" s="6"/>
      <c r="E109" s="6"/>
      <c r="F109" s="6"/>
      <c r="G109" s="6"/>
      <c r="H109" s="6"/>
      <c r="AC109" s="6"/>
      <c r="AF109" s="6"/>
      <c r="AG109" s="6"/>
      <c r="AH109" s="6"/>
      <c r="AI109" s="6"/>
    </row>
    <row r="110" spans="2:35" x14ac:dyDescent="0.2">
      <c r="B110" s="6"/>
      <c r="E110" s="6"/>
      <c r="F110" s="6"/>
      <c r="G110" s="6"/>
      <c r="H110" s="6"/>
      <c r="AC110" s="6"/>
      <c r="AF110" s="6"/>
      <c r="AG110" s="6"/>
      <c r="AH110" s="6"/>
      <c r="AI110" s="6"/>
    </row>
    <row r="111" spans="2:35" x14ac:dyDescent="0.2">
      <c r="B111" s="6"/>
      <c r="E111" s="6"/>
      <c r="F111" s="6"/>
      <c r="G111" s="6"/>
      <c r="H111" s="6"/>
      <c r="AC111" s="6"/>
      <c r="AF111" s="6"/>
      <c r="AG111" s="6"/>
      <c r="AH111" s="6"/>
      <c r="AI111" s="6"/>
    </row>
    <row r="112" spans="2:35" x14ac:dyDescent="0.2">
      <c r="B112" s="6"/>
      <c r="E112" s="6"/>
      <c r="F112" s="6"/>
      <c r="G112" s="6"/>
      <c r="H112" s="6"/>
      <c r="AC112" s="6"/>
      <c r="AF112" s="6"/>
      <c r="AG112" s="6"/>
      <c r="AH112" s="6"/>
      <c r="AI112" s="6"/>
    </row>
    <row r="113" spans="2:35" x14ac:dyDescent="0.2">
      <c r="B113" s="6"/>
      <c r="E113" s="6"/>
      <c r="F113" s="6"/>
      <c r="G113" s="6"/>
      <c r="H113" s="6"/>
      <c r="AC113" s="6"/>
      <c r="AF113" s="6"/>
      <c r="AG113" s="6"/>
      <c r="AH113" s="6"/>
      <c r="AI113" s="6"/>
    </row>
    <row r="114" spans="2:35" x14ac:dyDescent="0.2">
      <c r="B114" s="6"/>
      <c r="E114" s="6"/>
      <c r="F114" s="6"/>
      <c r="G114" s="6"/>
      <c r="H114" s="6"/>
      <c r="AC114" s="6"/>
      <c r="AF114" s="6"/>
      <c r="AG114" s="6"/>
      <c r="AH114" s="6"/>
      <c r="AI114" s="6"/>
    </row>
    <row r="115" spans="2:35" x14ac:dyDescent="0.2">
      <c r="B115" s="6"/>
      <c r="E115" s="6"/>
      <c r="F115" s="6"/>
      <c r="G115" s="6"/>
      <c r="H115" s="6"/>
      <c r="AC115" s="6"/>
      <c r="AF115" s="6"/>
      <c r="AG115" s="6"/>
      <c r="AH115" s="6"/>
      <c r="AI115" s="6"/>
    </row>
    <row r="116" spans="2:35" x14ac:dyDescent="0.2">
      <c r="B116" s="6"/>
      <c r="E116" s="6"/>
      <c r="F116" s="6"/>
      <c r="G116" s="6"/>
      <c r="H116" s="6"/>
      <c r="AC116" s="6"/>
      <c r="AF116" s="6"/>
      <c r="AG116" s="6"/>
      <c r="AH116" s="6"/>
      <c r="AI116" s="6"/>
    </row>
    <row r="117" spans="2:35" x14ac:dyDescent="0.2">
      <c r="B117" s="6"/>
      <c r="E117" s="6"/>
      <c r="F117" s="6"/>
      <c r="G117" s="6"/>
      <c r="H117" s="6"/>
      <c r="AC117" s="6"/>
      <c r="AF117" s="6"/>
      <c r="AG117" s="6"/>
      <c r="AH117" s="6"/>
      <c r="AI117" s="6"/>
    </row>
    <row r="118" spans="2:35" x14ac:dyDescent="0.2">
      <c r="B118" s="6"/>
      <c r="E118" s="6"/>
      <c r="F118" s="6"/>
      <c r="G118" s="6"/>
      <c r="H118" s="6"/>
      <c r="AC118" s="6"/>
      <c r="AF118" s="6"/>
      <c r="AG118" s="6"/>
      <c r="AH118" s="6"/>
      <c r="AI118" s="6"/>
    </row>
    <row r="119" spans="2:35" x14ac:dyDescent="0.2">
      <c r="B119" s="6"/>
      <c r="E119" s="6"/>
      <c r="F119" s="6"/>
      <c r="G119" s="6"/>
      <c r="H119" s="6"/>
      <c r="AC119" s="6"/>
      <c r="AF119" s="6"/>
      <c r="AG119" s="6"/>
      <c r="AH119" s="6"/>
      <c r="AI119" s="6"/>
    </row>
    <row r="120" spans="2:35" x14ac:dyDescent="0.2">
      <c r="B120" s="6"/>
      <c r="E120" s="6"/>
      <c r="F120" s="6"/>
      <c r="G120" s="6"/>
      <c r="H120" s="6"/>
      <c r="AC120" s="6"/>
      <c r="AF120" s="6"/>
      <c r="AG120" s="6"/>
      <c r="AH120" s="6"/>
      <c r="AI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H120"/>
  <sheetViews>
    <sheetView showGridLines="0" workbookViewId="0">
      <selection activeCell="X5" sqref="X5"/>
    </sheetView>
  </sheetViews>
  <sheetFormatPr defaultRowHeight="12.75" x14ac:dyDescent="0.2"/>
  <cols>
    <col min="1" max="1" width="10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7" width="5.875" style="9" bestFit="1" customWidth="1"/>
    <col min="8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5.87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" style="6"/>
    <col min="21" max="21" width="2.75" style="6" customWidth="1"/>
    <col min="22" max="22" width="10.37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5.625" style="9" bestFit="1" customWidth="1"/>
    <col min="27" max="27" width="3.25" style="9" bestFit="1" customWidth="1"/>
    <col min="28" max="28" width="5.875" style="9" bestFit="1" customWidth="1"/>
    <col min="29" max="29" width="4.75" style="9" bestFit="1" customWidth="1"/>
    <col min="30" max="30" width="2.75" style="6" customWidth="1"/>
    <col min="31" max="31" width="3.125" style="6" bestFit="1" customWidth="1"/>
    <col min="32" max="32" width="5.875" style="6" bestFit="1" customWidth="1"/>
    <col min="33" max="33" width="4.125" style="6" bestFit="1" customWidth="1"/>
    <col min="34" max="34" width="5.875" style="6" bestFit="1" customWidth="1"/>
    <col min="35" max="35" width="2.75" style="6" customWidth="1"/>
    <col min="36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RESUMO!D9</f>
        <v>2</v>
      </c>
      <c r="L1" s="47" t="s">
        <v>23</v>
      </c>
      <c r="M1" s="23">
        <f>RESUMO!E9</f>
        <v>2</v>
      </c>
      <c r="O1" s="24" t="s">
        <v>24</v>
      </c>
      <c r="P1" s="25">
        <f>SUM(H:H)</f>
        <v>15.3582</v>
      </c>
      <c r="Q1" s="26" t="s">
        <v>41</v>
      </c>
      <c r="R1" s="27">
        <f>P1/h_por_dia</f>
        <v>1.919775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SUM(AC:AC)</f>
        <v>6.7077999999999998</v>
      </c>
      <c r="AG1" s="26" t="s">
        <v>41</v>
      </c>
      <c r="AH1" s="27">
        <f>AF1/h_por_dia</f>
        <v>0.83847499999999997</v>
      </c>
    </row>
    <row r="2" spans="1:34" x14ac:dyDescent="0.2">
      <c r="A2" s="1" t="s">
        <v>172</v>
      </c>
      <c r="B2" s="15"/>
      <c r="C2" s="2"/>
      <c r="E2" s="17"/>
      <c r="F2" s="17"/>
      <c r="G2" s="17"/>
      <c r="H2" s="17"/>
      <c r="V2" s="1" t="s">
        <v>172</v>
      </c>
      <c r="W2" s="15"/>
      <c r="X2" s="2"/>
      <c r="Z2" s="17"/>
      <c r="AA2" s="17"/>
      <c r="AB2" s="17"/>
      <c r="AC2" s="17"/>
    </row>
    <row r="3" spans="1:34" x14ac:dyDescent="0.2">
      <c r="A3" s="3" t="s">
        <v>22</v>
      </c>
      <c r="B3" s="11">
        <v>0.44</v>
      </c>
      <c r="C3" s="4">
        <v>69.81</v>
      </c>
      <c r="E3" s="18">
        <f>C3*B3</f>
        <v>30.7164</v>
      </c>
      <c r="F3" s="12">
        <f>$K$1</f>
        <v>2</v>
      </c>
      <c r="G3" s="18">
        <f>E3/F3</f>
        <v>15.3582</v>
      </c>
      <c r="H3" s="18">
        <f>LARGE(G3:G4,1)</f>
        <v>15.3582</v>
      </c>
      <c r="V3" s="3" t="s">
        <v>22</v>
      </c>
      <c r="W3" s="11">
        <v>0.44</v>
      </c>
      <c r="X3" s="4">
        <v>30.49</v>
      </c>
      <c r="Z3" s="18">
        <f>X3*W3</f>
        <v>13.4156</v>
      </c>
      <c r="AA3" s="12">
        <f>$K$1</f>
        <v>2</v>
      </c>
      <c r="AB3" s="18">
        <f>Z3/AA3</f>
        <v>6.7077999999999998</v>
      </c>
      <c r="AC3" s="18">
        <f>LARGE(AB3:AB4,1)</f>
        <v>6.7077999999999998</v>
      </c>
    </row>
    <row r="4" spans="1:34" x14ac:dyDescent="0.2">
      <c r="A4" s="3" t="s">
        <v>23</v>
      </c>
      <c r="B4" s="11">
        <v>0.2</v>
      </c>
      <c r="C4" s="4">
        <v>69.81</v>
      </c>
      <c r="E4" s="18">
        <f>C4*B4</f>
        <v>13.962000000000002</v>
      </c>
      <c r="F4" s="12">
        <f>$M$1</f>
        <v>2</v>
      </c>
      <c r="G4" s="18">
        <f>E4/F4</f>
        <v>6.9810000000000008</v>
      </c>
      <c r="H4" s="18"/>
      <c r="V4" s="3" t="s">
        <v>23</v>
      </c>
      <c r="W4" s="11">
        <v>0.2</v>
      </c>
      <c r="X4" s="4">
        <v>30.49</v>
      </c>
      <c r="Z4" s="18">
        <f>X4*W4</f>
        <v>6.0979999999999999</v>
      </c>
      <c r="AA4" s="12">
        <f>$M$1</f>
        <v>2</v>
      </c>
      <c r="AB4" s="18">
        <f>Z4/AA4</f>
        <v>3.0489999999999999</v>
      </c>
      <c r="AC4" s="18"/>
    </row>
    <row r="5" spans="1:34" x14ac:dyDescent="0.2">
      <c r="B5" s="6"/>
      <c r="E5" s="6"/>
      <c r="F5" s="6"/>
      <c r="G5" s="6"/>
      <c r="H5" s="6"/>
      <c r="W5" s="6"/>
      <c r="Z5" s="6"/>
      <c r="AA5" s="6"/>
      <c r="AB5" s="6"/>
      <c r="AC5" s="6"/>
    </row>
    <row r="10" spans="1:34" ht="14.25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</row>
    <row r="11" spans="1:34" ht="14.25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</row>
    <row r="12" spans="1:34" ht="14.25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</row>
    <row r="13" spans="1:34" x14ac:dyDescent="0.2">
      <c r="B13" s="6"/>
      <c r="E13" s="6"/>
      <c r="F13" s="6"/>
      <c r="G13" s="6"/>
      <c r="H13" s="6"/>
      <c r="W13" s="6"/>
      <c r="Z13" s="6"/>
      <c r="AA13" s="6"/>
      <c r="AB13" s="6"/>
      <c r="AC13" s="6"/>
    </row>
    <row r="14" spans="1:34" x14ac:dyDescent="0.2">
      <c r="B14" s="6"/>
      <c r="E14" s="6"/>
      <c r="F14" s="6"/>
      <c r="G14" s="6"/>
      <c r="H14" s="6"/>
      <c r="W14" s="6"/>
      <c r="Z14" s="6"/>
      <c r="AA14" s="6"/>
      <c r="AB14" s="6"/>
      <c r="AC14" s="6"/>
    </row>
    <row r="15" spans="1:34" x14ac:dyDescent="0.2">
      <c r="B15" s="6"/>
      <c r="E15" s="6"/>
      <c r="F15" s="6"/>
      <c r="G15" s="6"/>
      <c r="H15" s="6"/>
      <c r="W15" s="6"/>
      <c r="Z15" s="6"/>
      <c r="AA15" s="6"/>
      <c r="AB15" s="6"/>
      <c r="AC15" s="6"/>
    </row>
    <row r="16" spans="1:34" x14ac:dyDescent="0.2">
      <c r="B16" s="6"/>
      <c r="E16" s="6"/>
      <c r="F16" s="6"/>
      <c r="G16" s="6"/>
      <c r="H16" s="6"/>
      <c r="W16" s="6"/>
      <c r="Z16" s="6"/>
      <c r="AA16" s="6"/>
      <c r="AB16" s="6"/>
      <c r="AC16" s="6"/>
    </row>
    <row r="17" spans="2:29" x14ac:dyDescent="0.2">
      <c r="B17" s="6"/>
      <c r="E17" s="6"/>
      <c r="F17" s="6"/>
      <c r="G17" s="6"/>
      <c r="H17" s="6"/>
      <c r="W17" s="6"/>
      <c r="Z17" s="6"/>
      <c r="AA17" s="6"/>
      <c r="AB17" s="6"/>
      <c r="AC17" s="6"/>
    </row>
    <row r="18" spans="2:29" x14ac:dyDescent="0.2">
      <c r="B18" s="6"/>
      <c r="E18" s="6"/>
      <c r="F18" s="6"/>
      <c r="G18" s="6"/>
      <c r="H18" s="6"/>
      <c r="W18" s="6"/>
      <c r="Z18" s="6"/>
      <c r="AA18" s="6"/>
      <c r="AB18" s="6"/>
      <c r="AC18" s="6"/>
    </row>
    <row r="19" spans="2:29" x14ac:dyDescent="0.2">
      <c r="B19" s="6"/>
      <c r="E19" s="6"/>
      <c r="F19" s="6"/>
      <c r="G19" s="6"/>
      <c r="H19" s="6"/>
      <c r="W19" s="6"/>
      <c r="Z19" s="6"/>
      <c r="AA19" s="6"/>
      <c r="AB19" s="6"/>
      <c r="AC19" s="6"/>
    </row>
    <row r="20" spans="2:29" x14ac:dyDescent="0.2">
      <c r="B20" s="6"/>
      <c r="E20" s="6"/>
      <c r="F20" s="6"/>
      <c r="G20" s="6"/>
      <c r="H20" s="6"/>
      <c r="W20" s="6"/>
      <c r="Z20" s="6"/>
      <c r="AA20" s="6"/>
      <c r="AB20" s="6"/>
      <c r="AC20" s="6"/>
    </row>
    <row r="21" spans="2:29" x14ac:dyDescent="0.2">
      <c r="B21" s="6"/>
      <c r="E21" s="6"/>
      <c r="F21" s="6"/>
      <c r="G21" s="6"/>
      <c r="H21" s="6"/>
      <c r="W21" s="6"/>
      <c r="Z21" s="6"/>
      <c r="AA21" s="6"/>
      <c r="AB21" s="6"/>
      <c r="AC21" s="6"/>
    </row>
    <row r="22" spans="2:29" x14ac:dyDescent="0.2">
      <c r="B22" s="6"/>
      <c r="E22" s="6"/>
      <c r="F22" s="6"/>
      <c r="G22" s="6"/>
      <c r="H22" s="6"/>
      <c r="W22" s="6"/>
      <c r="Z22" s="6"/>
      <c r="AA22" s="6"/>
      <c r="AB22" s="6"/>
      <c r="AC22" s="6"/>
    </row>
    <row r="23" spans="2:29" x14ac:dyDescent="0.2">
      <c r="B23" s="6"/>
      <c r="E23" s="6"/>
      <c r="F23" s="6"/>
      <c r="G23" s="6"/>
      <c r="H23" s="6"/>
      <c r="W23" s="6"/>
      <c r="Z23" s="6"/>
      <c r="AA23" s="6"/>
      <c r="AB23" s="6"/>
      <c r="AC23" s="6"/>
    </row>
    <row r="24" spans="2:29" x14ac:dyDescent="0.2">
      <c r="B24" s="6"/>
      <c r="E24" s="6"/>
      <c r="F24" s="6"/>
      <c r="G24" s="6"/>
      <c r="H24" s="6"/>
      <c r="W24" s="6"/>
      <c r="Z24" s="6"/>
      <c r="AA24" s="6"/>
      <c r="AB24" s="6"/>
      <c r="AC24" s="6"/>
    </row>
    <row r="25" spans="2:29" x14ac:dyDescent="0.2">
      <c r="B25" s="6"/>
      <c r="E25" s="6"/>
      <c r="F25" s="6"/>
      <c r="G25" s="6"/>
      <c r="H25" s="6"/>
      <c r="W25" s="6"/>
      <c r="Z25" s="6"/>
      <c r="AA25" s="6"/>
      <c r="AB25" s="6"/>
      <c r="AC25" s="6"/>
    </row>
    <row r="26" spans="2:29" x14ac:dyDescent="0.2">
      <c r="B26" s="6"/>
      <c r="E26" s="6"/>
      <c r="F26" s="6"/>
      <c r="G26" s="6"/>
      <c r="H26" s="6"/>
      <c r="W26" s="6"/>
      <c r="Z26" s="6"/>
      <c r="AA26" s="6"/>
      <c r="AB26" s="6"/>
      <c r="AC26" s="6"/>
    </row>
    <row r="27" spans="2:29" x14ac:dyDescent="0.2">
      <c r="B27" s="6"/>
      <c r="E27" s="6"/>
      <c r="F27" s="6"/>
      <c r="G27" s="6"/>
      <c r="H27" s="6"/>
      <c r="W27" s="6"/>
      <c r="Z27" s="6"/>
      <c r="AA27" s="6"/>
      <c r="AB27" s="6"/>
      <c r="AC27" s="6"/>
    </row>
    <row r="28" spans="2:29" x14ac:dyDescent="0.2">
      <c r="B28" s="6"/>
      <c r="E28" s="6"/>
      <c r="F28" s="6"/>
      <c r="G28" s="6"/>
      <c r="H28" s="6"/>
      <c r="W28" s="6"/>
      <c r="Z28" s="6"/>
      <c r="AA28" s="6"/>
      <c r="AB28" s="6"/>
      <c r="AC28" s="6"/>
    </row>
    <row r="29" spans="2:29" x14ac:dyDescent="0.2">
      <c r="B29" s="6"/>
      <c r="E29" s="6"/>
      <c r="F29" s="6"/>
      <c r="G29" s="6"/>
      <c r="H29" s="6"/>
      <c r="W29" s="6"/>
      <c r="Z29" s="6"/>
      <c r="AA29" s="6"/>
      <c r="AB29" s="6"/>
      <c r="AC29" s="6"/>
    </row>
    <row r="30" spans="2:29" x14ac:dyDescent="0.2">
      <c r="B30" s="6"/>
      <c r="E30" s="6"/>
      <c r="F30" s="6"/>
      <c r="G30" s="6"/>
      <c r="H30" s="6"/>
      <c r="W30" s="6"/>
      <c r="Z30" s="6"/>
      <c r="AA30" s="6"/>
      <c r="AB30" s="6"/>
      <c r="AC30" s="6"/>
    </row>
    <row r="31" spans="2:29" x14ac:dyDescent="0.2">
      <c r="B31" s="6"/>
      <c r="E31" s="6"/>
      <c r="F31" s="6"/>
      <c r="G31" s="6"/>
      <c r="H31" s="6"/>
      <c r="W31" s="6"/>
      <c r="Z31" s="6"/>
      <c r="AA31" s="6"/>
      <c r="AB31" s="6"/>
      <c r="AC31" s="6"/>
    </row>
    <row r="32" spans="2:29" x14ac:dyDescent="0.2">
      <c r="B32" s="6"/>
      <c r="E32" s="6"/>
      <c r="F32" s="6"/>
      <c r="G32" s="6"/>
      <c r="H32" s="6"/>
      <c r="W32" s="6"/>
      <c r="Z32" s="6"/>
      <c r="AA32" s="6"/>
      <c r="AB32" s="6"/>
      <c r="AC32" s="6"/>
    </row>
    <row r="33" spans="2:29" x14ac:dyDescent="0.2">
      <c r="B33" s="6"/>
      <c r="E33" s="6"/>
      <c r="F33" s="6"/>
      <c r="G33" s="6"/>
      <c r="H33" s="6"/>
      <c r="W33" s="6"/>
      <c r="Z33" s="6"/>
      <c r="AA33" s="6"/>
      <c r="AB33" s="6"/>
      <c r="AC33" s="6"/>
    </row>
    <row r="34" spans="2:29" x14ac:dyDescent="0.2">
      <c r="B34" s="6"/>
      <c r="E34" s="6"/>
      <c r="F34" s="6"/>
      <c r="G34" s="6"/>
      <c r="H34" s="6"/>
      <c r="W34" s="6"/>
      <c r="Z34" s="6"/>
      <c r="AA34" s="6"/>
      <c r="AB34" s="6"/>
      <c r="AC34" s="6"/>
    </row>
    <row r="35" spans="2:29" x14ac:dyDescent="0.2">
      <c r="B35" s="6"/>
      <c r="E35" s="6"/>
      <c r="F35" s="6"/>
      <c r="G35" s="6"/>
      <c r="H35" s="6"/>
      <c r="W35" s="6"/>
      <c r="Z35" s="6"/>
      <c r="AA35" s="6"/>
      <c r="AB35" s="6"/>
      <c r="AC35" s="6"/>
    </row>
    <row r="36" spans="2:29" x14ac:dyDescent="0.2">
      <c r="B36" s="6"/>
      <c r="E36" s="6"/>
      <c r="F36" s="6"/>
      <c r="G36" s="6"/>
      <c r="H36" s="6"/>
      <c r="W36" s="6"/>
      <c r="Z36" s="6"/>
      <c r="AA36" s="6"/>
      <c r="AB36" s="6"/>
      <c r="AC36" s="6"/>
    </row>
    <row r="37" spans="2:29" x14ac:dyDescent="0.2">
      <c r="B37" s="6"/>
      <c r="E37" s="6"/>
      <c r="F37" s="6"/>
      <c r="G37" s="6"/>
      <c r="H37" s="6"/>
      <c r="W37" s="6"/>
      <c r="Z37" s="6"/>
      <c r="AA37" s="6"/>
      <c r="AB37" s="6"/>
      <c r="AC37" s="6"/>
    </row>
    <row r="38" spans="2:29" x14ac:dyDescent="0.2">
      <c r="B38" s="6"/>
      <c r="E38" s="6"/>
      <c r="F38" s="6"/>
      <c r="G38" s="6"/>
      <c r="H38" s="6"/>
      <c r="W38" s="6"/>
      <c r="Z38" s="6"/>
      <c r="AA38" s="6"/>
      <c r="AB38" s="6"/>
      <c r="AC38" s="6"/>
    </row>
    <row r="39" spans="2:29" x14ac:dyDescent="0.2">
      <c r="B39" s="6"/>
      <c r="E39" s="6"/>
      <c r="F39" s="6"/>
      <c r="G39" s="6"/>
      <c r="H39" s="6"/>
      <c r="W39" s="6"/>
      <c r="Z39" s="6"/>
      <c r="AA39" s="6"/>
      <c r="AB39" s="6"/>
      <c r="AC39" s="6"/>
    </row>
    <row r="40" spans="2:29" x14ac:dyDescent="0.2">
      <c r="B40" s="6"/>
      <c r="E40" s="6"/>
      <c r="F40" s="6"/>
      <c r="G40" s="6"/>
      <c r="H40" s="6"/>
      <c r="W40" s="6"/>
      <c r="Z40" s="6"/>
      <c r="AA40" s="6"/>
      <c r="AB40" s="6"/>
      <c r="AC40" s="6"/>
    </row>
    <row r="41" spans="2:29" x14ac:dyDescent="0.2">
      <c r="B41" s="6"/>
      <c r="E41" s="6"/>
      <c r="F41" s="6"/>
      <c r="G41" s="6"/>
      <c r="H41" s="6"/>
      <c r="W41" s="6"/>
      <c r="Z41" s="6"/>
      <c r="AA41" s="6"/>
      <c r="AB41" s="6"/>
      <c r="AC41" s="6"/>
    </row>
    <row r="42" spans="2:29" x14ac:dyDescent="0.2">
      <c r="B42" s="6"/>
      <c r="E42" s="6"/>
      <c r="F42" s="6"/>
      <c r="G42" s="6"/>
      <c r="H42" s="6"/>
      <c r="W42" s="6"/>
      <c r="Z42" s="6"/>
      <c r="AA42" s="6"/>
      <c r="AB42" s="6"/>
      <c r="AC42" s="6"/>
    </row>
    <row r="43" spans="2:29" x14ac:dyDescent="0.2">
      <c r="B43" s="6"/>
      <c r="E43" s="6"/>
      <c r="F43" s="6"/>
      <c r="G43" s="6"/>
      <c r="H43" s="6"/>
      <c r="W43" s="6"/>
      <c r="Z43" s="6"/>
      <c r="AA43" s="6"/>
      <c r="AB43" s="6"/>
      <c r="AC43" s="6"/>
    </row>
    <row r="44" spans="2:29" x14ac:dyDescent="0.2">
      <c r="B44" s="6"/>
      <c r="E44" s="6"/>
      <c r="F44" s="6"/>
      <c r="G44" s="6"/>
      <c r="H44" s="6"/>
      <c r="W44" s="6"/>
      <c r="Z44" s="6"/>
      <c r="AA44" s="6"/>
      <c r="AB44" s="6"/>
      <c r="AC44" s="6"/>
    </row>
    <row r="45" spans="2:29" x14ac:dyDescent="0.2">
      <c r="B45" s="6"/>
      <c r="E45" s="6"/>
      <c r="F45" s="6"/>
      <c r="G45" s="6"/>
      <c r="H45" s="6"/>
      <c r="W45" s="6"/>
      <c r="Z45" s="6"/>
      <c r="AA45" s="6"/>
      <c r="AB45" s="6"/>
      <c r="AC45" s="6"/>
    </row>
    <row r="46" spans="2:29" x14ac:dyDescent="0.2">
      <c r="B46" s="6"/>
      <c r="E46" s="6"/>
      <c r="F46" s="6"/>
      <c r="G46" s="6"/>
      <c r="H46" s="6"/>
      <c r="W46" s="6"/>
      <c r="Z46" s="6"/>
      <c r="AA46" s="6"/>
      <c r="AB46" s="6"/>
      <c r="AC46" s="6"/>
    </row>
    <row r="47" spans="2:29" x14ac:dyDescent="0.2">
      <c r="B47" s="6"/>
      <c r="E47" s="6"/>
      <c r="F47" s="6"/>
      <c r="G47" s="6"/>
      <c r="H47" s="6"/>
      <c r="W47" s="6"/>
      <c r="Z47" s="6"/>
      <c r="AA47" s="6"/>
      <c r="AB47" s="6"/>
      <c r="AC47" s="6"/>
    </row>
    <row r="48" spans="2:29" x14ac:dyDescent="0.2">
      <c r="B48" s="6"/>
      <c r="E48" s="6"/>
      <c r="F48" s="6"/>
      <c r="G48" s="6"/>
      <c r="H48" s="6"/>
      <c r="W48" s="6"/>
      <c r="Z48" s="6"/>
      <c r="AA48" s="6"/>
      <c r="AB48" s="6"/>
      <c r="AC48" s="6"/>
    </row>
    <row r="49" spans="2:29" x14ac:dyDescent="0.2">
      <c r="B49" s="6"/>
      <c r="E49" s="6"/>
      <c r="F49" s="6"/>
      <c r="G49" s="6"/>
      <c r="H49" s="6"/>
      <c r="W49" s="6"/>
      <c r="Z49" s="6"/>
      <c r="AA49" s="6"/>
      <c r="AB49" s="6"/>
      <c r="AC49" s="6"/>
    </row>
    <row r="50" spans="2:29" x14ac:dyDescent="0.2">
      <c r="B50" s="6"/>
      <c r="E50" s="6"/>
      <c r="F50" s="6"/>
      <c r="G50" s="6"/>
      <c r="H50" s="6"/>
      <c r="W50" s="6"/>
      <c r="Z50" s="6"/>
      <c r="AA50" s="6"/>
      <c r="AB50" s="6"/>
      <c r="AC50" s="6"/>
    </row>
    <row r="51" spans="2:29" x14ac:dyDescent="0.2">
      <c r="B51" s="6"/>
      <c r="E51" s="6"/>
      <c r="F51" s="6"/>
      <c r="G51" s="6"/>
      <c r="H51" s="6"/>
      <c r="W51" s="6"/>
      <c r="Z51" s="6"/>
      <c r="AA51" s="6"/>
      <c r="AB51" s="6"/>
      <c r="AC51" s="6"/>
    </row>
    <row r="52" spans="2:29" x14ac:dyDescent="0.2">
      <c r="B52" s="6"/>
      <c r="E52" s="6"/>
      <c r="F52" s="6"/>
      <c r="G52" s="6"/>
      <c r="H52" s="6"/>
      <c r="W52" s="6"/>
      <c r="Z52" s="6"/>
      <c r="AA52" s="6"/>
      <c r="AB52" s="6"/>
      <c r="AC52" s="6"/>
    </row>
    <row r="53" spans="2:29" x14ac:dyDescent="0.2">
      <c r="B53" s="6"/>
      <c r="E53" s="6"/>
      <c r="F53" s="6"/>
      <c r="G53" s="6"/>
      <c r="H53" s="6"/>
      <c r="W53" s="6"/>
      <c r="Z53" s="6"/>
      <c r="AA53" s="6"/>
      <c r="AB53" s="6"/>
      <c r="AC53" s="6"/>
    </row>
    <row r="54" spans="2:29" x14ac:dyDescent="0.2">
      <c r="B54" s="6"/>
      <c r="E54" s="6"/>
      <c r="F54" s="6"/>
      <c r="G54" s="6"/>
      <c r="H54" s="6"/>
      <c r="W54" s="6"/>
      <c r="Z54" s="6"/>
      <c r="AA54" s="6"/>
      <c r="AB54" s="6"/>
      <c r="AC54" s="6"/>
    </row>
    <row r="55" spans="2:29" x14ac:dyDescent="0.2">
      <c r="B55" s="6"/>
      <c r="E55" s="6"/>
      <c r="F55" s="6"/>
      <c r="G55" s="6"/>
      <c r="H55" s="6"/>
      <c r="W55" s="6"/>
      <c r="Z55" s="6"/>
      <c r="AA55" s="6"/>
      <c r="AB55" s="6"/>
      <c r="AC55" s="6"/>
    </row>
    <row r="56" spans="2:29" x14ac:dyDescent="0.2">
      <c r="B56" s="6"/>
      <c r="E56" s="6"/>
      <c r="F56" s="6"/>
      <c r="G56" s="6"/>
      <c r="H56" s="6"/>
      <c r="W56" s="6"/>
      <c r="Z56" s="6"/>
      <c r="AA56" s="6"/>
      <c r="AB56" s="6"/>
      <c r="AC56" s="6"/>
    </row>
    <row r="57" spans="2:29" x14ac:dyDescent="0.2">
      <c r="B57" s="6"/>
      <c r="E57" s="6"/>
      <c r="F57" s="6"/>
      <c r="G57" s="6"/>
      <c r="H57" s="6"/>
      <c r="W57" s="6"/>
      <c r="Z57" s="6"/>
      <c r="AA57" s="6"/>
      <c r="AB57" s="6"/>
      <c r="AC57" s="6"/>
    </row>
    <row r="58" spans="2:29" x14ac:dyDescent="0.2">
      <c r="B58" s="6"/>
      <c r="E58" s="6"/>
      <c r="F58" s="6"/>
      <c r="G58" s="6"/>
      <c r="H58" s="6"/>
      <c r="W58" s="6"/>
      <c r="Z58" s="6"/>
      <c r="AA58" s="6"/>
      <c r="AB58" s="6"/>
      <c r="AC58" s="6"/>
    </row>
    <row r="59" spans="2:29" x14ac:dyDescent="0.2">
      <c r="B59" s="6"/>
      <c r="E59" s="6"/>
      <c r="F59" s="6"/>
      <c r="G59" s="6"/>
      <c r="H59" s="6"/>
      <c r="W59" s="6"/>
      <c r="Z59" s="6"/>
      <c r="AA59" s="6"/>
      <c r="AB59" s="6"/>
      <c r="AC59" s="6"/>
    </row>
    <row r="60" spans="2:29" x14ac:dyDescent="0.2">
      <c r="B60" s="6"/>
      <c r="E60" s="6"/>
      <c r="F60" s="6"/>
      <c r="G60" s="6"/>
      <c r="H60" s="6"/>
      <c r="W60" s="6"/>
      <c r="Z60" s="6"/>
      <c r="AA60" s="6"/>
      <c r="AB60" s="6"/>
      <c r="AC60" s="6"/>
    </row>
    <row r="61" spans="2:29" x14ac:dyDescent="0.2">
      <c r="B61" s="6"/>
      <c r="E61" s="6"/>
      <c r="F61" s="6"/>
      <c r="G61" s="6"/>
      <c r="H61" s="6"/>
      <c r="W61" s="6"/>
      <c r="Z61" s="6"/>
      <c r="AA61" s="6"/>
      <c r="AB61" s="6"/>
      <c r="AC61" s="6"/>
    </row>
    <row r="62" spans="2:29" x14ac:dyDescent="0.2">
      <c r="B62" s="6"/>
      <c r="E62" s="6"/>
      <c r="F62" s="6"/>
      <c r="G62" s="6"/>
      <c r="H62" s="6"/>
      <c r="W62" s="6"/>
      <c r="Z62" s="6"/>
      <c r="AA62" s="6"/>
      <c r="AB62" s="6"/>
      <c r="AC62" s="6"/>
    </row>
    <row r="63" spans="2:29" x14ac:dyDescent="0.2">
      <c r="B63" s="6"/>
      <c r="E63" s="6"/>
      <c r="F63" s="6"/>
      <c r="G63" s="6"/>
      <c r="H63" s="6"/>
      <c r="W63" s="6"/>
      <c r="Z63" s="6"/>
      <c r="AA63" s="6"/>
      <c r="AB63" s="6"/>
      <c r="AC63" s="6"/>
    </row>
    <row r="64" spans="2:29" x14ac:dyDescent="0.2">
      <c r="B64" s="6"/>
      <c r="E64" s="6"/>
      <c r="F64" s="6"/>
      <c r="G64" s="6"/>
      <c r="H64" s="6"/>
      <c r="W64" s="6"/>
      <c r="Z64" s="6"/>
      <c r="AA64" s="6"/>
      <c r="AB64" s="6"/>
      <c r="AC64" s="6"/>
    </row>
    <row r="65" spans="2:29" x14ac:dyDescent="0.2">
      <c r="B65" s="6"/>
      <c r="E65" s="6"/>
      <c r="F65" s="6"/>
      <c r="G65" s="6"/>
      <c r="H65" s="6"/>
      <c r="W65" s="6"/>
      <c r="Z65" s="6"/>
      <c r="AA65" s="6"/>
      <c r="AB65" s="6"/>
      <c r="AC65" s="6"/>
    </row>
    <row r="66" spans="2:29" x14ac:dyDescent="0.2">
      <c r="B66" s="6"/>
      <c r="E66" s="6"/>
      <c r="F66" s="6"/>
      <c r="G66" s="6"/>
      <c r="H66" s="6"/>
      <c r="W66" s="6"/>
      <c r="Z66" s="6"/>
      <c r="AA66" s="6"/>
      <c r="AB66" s="6"/>
      <c r="AC66" s="6"/>
    </row>
    <row r="67" spans="2:29" x14ac:dyDescent="0.2">
      <c r="B67" s="6"/>
      <c r="E67" s="6"/>
      <c r="F67" s="6"/>
      <c r="G67" s="6"/>
      <c r="H67" s="6"/>
      <c r="W67" s="6"/>
      <c r="Z67" s="6"/>
      <c r="AA67" s="6"/>
      <c r="AB67" s="6"/>
      <c r="AC67" s="6"/>
    </row>
    <row r="68" spans="2:29" x14ac:dyDescent="0.2">
      <c r="B68" s="6"/>
      <c r="E68" s="6"/>
      <c r="F68" s="6"/>
      <c r="G68" s="6"/>
      <c r="H68" s="6"/>
      <c r="W68" s="6"/>
      <c r="Z68" s="6"/>
      <c r="AA68" s="6"/>
      <c r="AB68" s="6"/>
      <c r="AC68" s="6"/>
    </row>
    <row r="69" spans="2:29" x14ac:dyDescent="0.2">
      <c r="B69" s="6"/>
      <c r="E69" s="6"/>
      <c r="F69" s="6"/>
      <c r="G69" s="6"/>
      <c r="H69" s="6"/>
      <c r="W69" s="6"/>
      <c r="Z69" s="6"/>
      <c r="AA69" s="6"/>
      <c r="AB69" s="6"/>
      <c r="AC69" s="6"/>
    </row>
    <row r="70" spans="2:29" x14ac:dyDescent="0.2">
      <c r="B70" s="6"/>
      <c r="E70" s="6"/>
      <c r="F70" s="6"/>
      <c r="G70" s="6"/>
      <c r="H70" s="6"/>
      <c r="W70" s="6"/>
      <c r="Z70" s="6"/>
      <c r="AA70" s="6"/>
      <c r="AB70" s="6"/>
      <c r="AC70" s="6"/>
    </row>
    <row r="71" spans="2:29" x14ac:dyDescent="0.2">
      <c r="B71" s="6"/>
      <c r="E71" s="6"/>
      <c r="F71" s="6"/>
      <c r="G71" s="6"/>
      <c r="H71" s="6"/>
      <c r="W71" s="6"/>
      <c r="Z71" s="6"/>
      <c r="AA71" s="6"/>
      <c r="AB71" s="6"/>
      <c r="AC71" s="6"/>
    </row>
    <row r="72" spans="2:29" x14ac:dyDescent="0.2">
      <c r="B72" s="6"/>
      <c r="E72" s="6"/>
      <c r="F72" s="6"/>
      <c r="G72" s="6"/>
      <c r="H72" s="6"/>
      <c r="W72" s="6"/>
      <c r="Z72" s="6"/>
      <c r="AA72" s="6"/>
      <c r="AB72" s="6"/>
      <c r="AC72" s="6"/>
    </row>
    <row r="73" spans="2:29" x14ac:dyDescent="0.2">
      <c r="B73" s="6"/>
      <c r="E73" s="6"/>
      <c r="F73" s="6"/>
      <c r="G73" s="6"/>
      <c r="H73" s="6"/>
      <c r="W73" s="6"/>
      <c r="Z73" s="6"/>
      <c r="AA73" s="6"/>
      <c r="AB73" s="6"/>
      <c r="AC73" s="6"/>
    </row>
    <row r="74" spans="2:29" x14ac:dyDescent="0.2">
      <c r="B74" s="6"/>
      <c r="E74" s="6"/>
      <c r="F74" s="6"/>
      <c r="G74" s="6"/>
      <c r="H74" s="6"/>
      <c r="W74" s="6"/>
      <c r="Z74" s="6"/>
      <c r="AA74" s="6"/>
      <c r="AB74" s="6"/>
      <c r="AC74" s="6"/>
    </row>
    <row r="75" spans="2:29" x14ac:dyDescent="0.2">
      <c r="B75" s="6"/>
      <c r="E75" s="6"/>
      <c r="F75" s="6"/>
      <c r="G75" s="6"/>
      <c r="H75" s="6"/>
      <c r="W75" s="6"/>
      <c r="Z75" s="6"/>
      <c r="AA75" s="6"/>
      <c r="AB75" s="6"/>
      <c r="AC75" s="6"/>
    </row>
    <row r="76" spans="2:29" x14ac:dyDescent="0.2">
      <c r="B76" s="6"/>
      <c r="E76" s="6"/>
      <c r="F76" s="6"/>
      <c r="G76" s="6"/>
      <c r="H76" s="6"/>
      <c r="W76" s="6"/>
      <c r="Z76" s="6"/>
      <c r="AA76" s="6"/>
      <c r="AB76" s="6"/>
      <c r="AC76" s="6"/>
    </row>
    <row r="77" spans="2:29" x14ac:dyDescent="0.2">
      <c r="B77" s="6"/>
      <c r="E77" s="6"/>
      <c r="F77" s="6"/>
      <c r="G77" s="6"/>
      <c r="H77" s="6"/>
      <c r="W77" s="6"/>
      <c r="Z77" s="6"/>
      <c r="AA77" s="6"/>
      <c r="AB77" s="6"/>
      <c r="AC77" s="6"/>
    </row>
    <row r="78" spans="2:29" x14ac:dyDescent="0.2">
      <c r="B78" s="6"/>
      <c r="E78" s="6"/>
      <c r="F78" s="6"/>
      <c r="G78" s="6"/>
      <c r="H78" s="6"/>
      <c r="W78" s="6"/>
      <c r="Z78" s="6"/>
      <c r="AA78" s="6"/>
      <c r="AB78" s="6"/>
      <c r="AC78" s="6"/>
    </row>
    <row r="79" spans="2:29" x14ac:dyDescent="0.2">
      <c r="B79" s="6"/>
      <c r="E79" s="6"/>
      <c r="F79" s="6"/>
      <c r="G79" s="6"/>
      <c r="H79" s="6"/>
      <c r="W79" s="6"/>
      <c r="Z79" s="6"/>
      <c r="AA79" s="6"/>
      <c r="AB79" s="6"/>
      <c r="AC79" s="6"/>
    </row>
    <row r="80" spans="2:29" x14ac:dyDescent="0.2">
      <c r="B80" s="6"/>
      <c r="E80" s="6"/>
      <c r="F80" s="6"/>
      <c r="G80" s="6"/>
      <c r="H80" s="6"/>
      <c r="W80" s="6"/>
      <c r="Z80" s="6"/>
      <c r="AA80" s="6"/>
      <c r="AB80" s="6"/>
      <c r="AC80" s="6"/>
    </row>
    <row r="81" spans="2:29" x14ac:dyDescent="0.2">
      <c r="B81" s="6"/>
      <c r="E81" s="6"/>
      <c r="F81" s="6"/>
      <c r="G81" s="6"/>
      <c r="H81" s="6"/>
      <c r="W81" s="6"/>
      <c r="Z81" s="6"/>
      <c r="AA81" s="6"/>
      <c r="AB81" s="6"/>
      <c r="AC81" s="6"/>
    </row>
    <row r="82" spans="2:29" x14ac:dyDescent="0.2">
      <c r="B82" s="6"/>
      <c r="E82" s="6"/>
      <c r="F82" s="6"/>
      <c r="G82" s="6"/>
      <c r="H82" s="6"/>
      <c r="W82" s="6"/>
      <c r="Z82" s="6"/>
      <c r="AA82" s="6"/>
      <c r="AB82" s="6"/>
      <c r="AC82" s="6"/>
    </row>
    <row r="83" spans="2:29" x14ac:dyDescent="0.2">
      <c r="B83" s="6"/>
      <c r="E83" s="6"/>
      <c r="F83" s="6"/>
      <c r="G83" s="6"/>
      <c r="H83" s="6"/>
      <c r="W83" s="6"/>
      <c r="Z83" s="6"/>
      <c r="AA83" s="6"/>
      <c r="AB83" s="6"/>
      <c r="AC83" s="6"/>
    </row>
    <row r="84" spans="2:29" x14ac:dyDescent="0.2">
      <c r="B84" s="6"/>
      <c r="E84" s="6"/>
      <c r="F84" s="6"/>
      <c r="G84" s="6"/>
      <c r="H84" s="6"/>
      <c r="W84" s="6"/>
      <c r="Z84" s="6"/>
      <c r="AA84" s="6"/>
      <c r="AB84" s="6"/>
      <c r="AC84" s="6"/>
    </row>
    <row r="85" spans="2:29" x14ac:dyDescent="0.2">
      <c r="B85" s="6"/>
      <c r="E85" s="6"/>
      <c r="F85" s="6"/>
      <c r="G85" s="6"/>
      <c r="H85" s="6"/>
      <c r="W85" s="6"/>
      <c r="Z85" s="6"/>
      <c r="AA85" s="6"/>
      <c r="AB85" s="6"/>
      <c r="AC85" s="6"/>
    </row>
    <row r="86" spans="2:29" x14ac:dyDescent="0.2">
      <c r="B86" s="6"/>
      <c r="E86" s="6"/>
      <c r="F86" s="6"/>
      <c r="G86" s="6"/>
      <c r="H86" s="6"/>
      <c r="W86" s="6"/>
      <c r="Z86" s="6"/>
      <c r="AA86" s="6"/>
      <c r="AB86" s="6"/>
      <c r="AC86" s="6"/>
    </row>
    <row r="87" spans="2:29" x14ac:dyDescent="0.2">
      <c r="B87" s="6"/>
      <c r="E87" s="6"/>
      <c r="F87" s="6"/>
      <c r="G87" s="6"/>
      <c r="H87" s="6"/>
      <c r="W87" s="6"/>
      <c r="Z87" s="6"/>
      <c r="AA87" s="6"/>
      <c r="AB87" s="6"/>
      <c r="AC87" s="6"/>
    </row>
    <row r="88" spans="2:29" x14ac:dyDescent="0.2">
      <c r="B88" s="6"/>
      <c r="E88" s="6"/>
      <c r="F88" s="6"/>
      <c r="G88" s="6"/>
      <c r="H88" s="6"/>
      <c r="W88" s="6"/>
      <c r="Z88" s="6"/>
      <c r="AA88" s="6"/>
      <c r="AB88" s="6"/>
      <c r="AC88" s="6"/>
    </row>
    <row r="89" spans="2:29" x14ac:dyDescent="0.2">
      <c r="B89" s="6"/>
      <c r="E89" s="6"/>
      <c r="F89" s="6"/>
      <c r="G89" s="6"/>
      <c r="H89" s="6"/>
      <c r="W89" s="6"/>
      <c r="Z89" s="6"/>
      <c r="AA89" s="6"/>
      <c r="AB89" s="6"/>
      <c r="AC89" s="6"/>
    </row>
    <row r="90" spans="2:29" x14ac:dyDescent="0.2">
      <c r="B90" s="6"/>
      <c r="E90" s="6"/>
      <c r="F90" s="6"/>
      <c r="G90" s="6"/>
      <c r="H90" s="6"/>
      <c r="W90" s="6"/>
      <c r="Z90" s="6"/>
      <c r="AA90" s="6"/>
      <c r="AB90" s="6"/>
      <c r="AC90" s="6"/>
    </row>
    <row r="91" spans="2:29" x14ac:dyDescent="0.2">
      <c r="B91" s="6"/>
      <c r="E91" s="6"/>
      <c r="F91" s="6"/>
      <c r="G91" s="6"/>
      <c r="H91" s="6"/>
      <c r="W91" s="6"/>
      <c r="Z91" s="6"/>
      <c r="AA91" s="6"/>
      <c r="AB91" s="6"/>
      <c r="AC91" s="6"/>
    </row>
    <row r="92" spans="2:29" x14ac:dyDescent="0.2">
      <c r="B92" s="6"/>
      <c r="E92" s="6"/>
      <c r="F92" s="6"/>
      <c r="G92" s="6"/>
      <c r="H92" s="6"/>
      <c r="W92" s="6"/>
      <c r="Z92" s="6"/>
      <c r="AA92" s="6"/>
      <c r="AB92" s="6"/>
      <c r="AC92" s="6"/>
    </row>
    <row r="93" spans="2:29" x14ac:dyDescent="0.2">
      <c r="B93" s="6"/>
      <c r="E93" s="6"/>
      <c r="F93" s="6"/>
      <c r="G93" s="6"/>
      <c r="H93" s="6"/>
      <c r="W93" s="6"/>
      <c r="Z93" s="6"/>
      <c r="AA93" s="6"/>
      <c r="AB93" s="6"/>
      <c r="AC93" s="6"/>
    </row>
    <row r="94" spans="2:29" x14ac:dyDescent="0.2">
      <c r="B94" s="6"/>
      <c r="E94" s="6"/>
      <c r="F94" s="6"/>
      <c r="G94" s="6"/>
      <c r="H94" s="6"/>
      <c r="W94" s="6"/>
      <c r="Z94" s="6"/>
      <c r="AA94" s="6"/>
      <c r="AB94" s="6"/>
      <c r="AC94" s="6"/>
    </row>
    <row r="95" spans="2:29" x14ac:dyDescent="0.2">
      <c r="B95" s="6"/>
      <c r="E95" s="6"/>
      <c r="F95" s="6"/>
      <c r="G95" s="6"/>
      <c r="H95" s="6"/>
      <c r="W95" s="6"/>
      <c r="Z95" s="6"/>
      <c r="AA95" s="6"/>
      <c r="AB95" s="6"/>
      <c r="AC95" s="6"/>
    </row>
    <row r="96" spans="2:29" x14ac:dyDescent="0.2">
      <c r="B96" s="6"/>
      <c r="E96" s="6"/>
      <c r="F96" s="6"/>
      <c r="G96" s="6"/>
      <c r="H96" s="6"/>
      <c r="W96" s="6"/>
      <c r="Z96" s="6"/>
      <c r="AA96" s="6"/>
      <c r="AB96" s="6"/>
      <c r="AC96" s="6"/>
    </row>
    <row r="97" spans="2:29" x14ac:dyDescent="0.2">
      <c r="B97" s="6"/>
      <c r="E97" s="6"/>
      <c r="F97" s="6"/>
      <c r="G97" s="6"/>
      <c r="H97" s="6"/>
      <c r="W97" s="6"/>
      <c r="Z97" s="6"/>
      <c r="AA97" s="6"/>
      <c r="AB97" s="6"/>
      <c r="AC97" s="6"/>
    </row>
    <row r="98" spans="2:29" x14ac:dyDescent="0.2">
      <c r="B98" s="6"/>
      <c r="E98" s="6"/>
      <c r="F98" s="6"/>
      <c r="G98" s="6"/>
      <c r="H98" s="6"/>
      <c r="W98" s="6"/>
      <c r="Z98" s="6"/>
      <c r="AA98" s="6"/>
      <c r="AB98" s="6"/>
      <c r="AC98" s="6"/>
    </row>
    <row r="99" spans="2:29" x14ac:dyDescent="0.2">
      <c r="B99" s="6"/>
      <c r="E99" s="6"/>
      <c r="F99" s="6"/>
      <c r="G99" s="6"/>
      <c r="H99" s="6"/>
      <c r="W99" s="6"/>
      <c r="Z99" s="6"/>
      <c r="AA99" s="6"/>
      <c r="AB99" s="6"/>
      <c r="AC99" s="6"/>
    </row>
    <row r="100" spans="2:29" x14ac:dyDescent="0.2">
      <c r="B100" s="6"/>
      <c r="E100" s="6"/>
      <c r="F100" s="6"/>
      <c r="G100" s="6"/>
      <c r="H100" s="6"/>
      <c r="W100" s="6"/>
      <c r="Z100" s="6"/>
      <c r="AA100" s="6"/>
      <c r="AB100" s="6"/>
      <c r="AC100" s="6"/>
    </row>
    <row r="101" spans="2:29" x14ac:dyDescent="0.2">
      <c r="B101" s="6"/>
      <c r="E101" s="6"/>
      <c r="F101" s="6"/>
      <c r="G101" s="6"/>
      <c r="H101" s="6"/>
      <c r="W101" s="6"/>
      <c r="Z101" s="6"/>
      <c r="AA101" s="6"/>
      <c r="AB101" s="6"/>
      <c r="AC101" s="6"/>
    </row>
    <row r="102" spans="2:29" x14ac:dyDescent="0.2">
      <c r="B102" s="6"/>
      <c r="E102" s="6"/>
      <c r="F102" s="6"/>
      <c r="G102" s="6"/>
      <c r="H102" s="6"/>
      <c r="W102" s="6"/>
      <c r="Z102" s="6"/>
      <c r="AA102" s="6"/>
      <c r="AB102" s="6"/>
      <c r="AC102" s="6"/>
    </row>
    <row r="103" spans="2:29" x14ac:dyDescent="0.2">
      <c r="B103" s="6"/>
      <c r="E103" s="6"/>
      <c r="F103" s="6"/>
      <c r="G103" s="6"/>
      <c r="H103" s="6"/>
      <c r="W103" s="6"/>
      <c r="Z103" s="6"/>
      <c r="AA103" s="6"/>
      <c r="AB103" s="6"/>
      <c r="AC103" s="6"/>
    </row>
    <row r="104" spans="2:29" x14ac:dyDescent="0.2">
      <c r="B104" s="6"/>
      <c r="E104" s="6"/>
      <c r="F104" s="6"/>
      <c r="G104" s="6"/>
      <c r="H104" s="6"/>
      <c r="W104" s="6"/>
      <c r="Z104" s="6"/>
      <c r="AA104" s="6"/>
      <c r="AB104" s="6"/>
      <c r="AC104" s="6"/>
    </row>
    <row r="105" spans="2:29" x14ac:dyDescent="0.2">
      <c r="B105" s="6"/>
      <c r="E105" s="6"/>
      <c r="F105" s="6"/>
      <c r="G105" s="6"/>
      <c r="H105" s="6"/>
      <c r="W105" s="6"/>
      <c r="Z105" s="6"/>
      <c r="AA105" s="6"/>
      <c r="AB105" s="6"/>
      <c r="AC105" s="6"/>
    </row>
    <row r="106" spans="2:29" x14ac:dyDescent="0.2">
      <c r="B106" s="6"/>
      <c r="E106" s="6"/>
      <c r="F106" s="6"/>
      <c r="G106" s="6"/>
      <c r="H106" s="6"/>
      <c r="W106" s="6"/>
      <c r="Z106" s="6"/>
      <c r="AA106" s="6"/>
      <c r="AB106" s="6"/>
      <c r="AC106" s="6"/>
    </row>
    <row r="107" spans="2:29" x14ac:dyDescent="0.2">
      <c r="B107" s="6"/>
      <c r="E107" s="6"/>
      <c r="F107" s="6"/>
      <c r="G107" s="6"/>
      <c r="H107" s="6"/>
      <c r="W107" s="6"/>
      <c r="Z107" s="6"/>
      <c r="AA107" s="6"/>
      <c r="AB107" s="6"/>
      <c r="AC107" s="6"/>
    </row>
    <row r="108" spans="2:29" x14ac:dyDescent="0.2">
      <c r="B108" s="6"/>
      <c r="E108" s="6"/>
      <c r="F108" s="6"/>
      <c r="G108" s="6"/>
      <c r="H108" s="6"/>
      <c r="W108" s="6"/>
      <c r="Z108" s="6"/>
      <c r="AA108" s="6"/>
      <c r="AB108" s="6"/>
      <c r="AC108" s="6"/>
    </row>
    <row r="109" spans="2:29" x14ac:dyDescent="0.2">
      <c r="B109" s="6"/>
      <c r="E109" s="6"/>
      <c r="F109" s="6"/>
      <c r="G109" s="6"/>
      <c r="H109" s="6"/>
      <c r="W109" s="6"/>
      <c r="Z109" s="6"/>
      <c r="AA109" s="6"/>
      <c r="AB109" s="6"/>
      <c r="AC109" s="6"/>
    </row>
    <row r="110" spans="2:29" x14ac:dyDescent="0.2">
      <c r="B110" s="6"/>
      <c r="E110" s="6"/>
      <c r="F110" s="6"/>
      <c r="G110" s="6"/>
      <c r="H110" s="6"/>
      <c r="W110" s="6"/>
      <c r="Z110" s="6"/>
      <c r="AA110" s="6"/>
      <c r="AB110" s="6"/>
      <c r="AC110" s="6"/>
    </row>
    <row r="111" spans="2:29" x14ac:dyDescent="0.2">
      <c r="B111" s="6"/>
      <c r="E111" s="6"/>
      <c r="F111" s="6"/>
      <c r="G111" s="6"/>
      <c r="H111" s="6"/>
      <c r="W111" s="6"/>
      <c r="Z111" s="6"/>
      <c r="AA111" s="6"/>
      <c r="AB111" s="6"/>
      <c r="AC111" s="6"/>
    </row>
    <row r="112" spans="2:29" x14ac:dyDescent="0.2">
      <c r="B112" s="6"/>
      <c r="E112" s="6"/>
      <c r="F112" s="6"/>
      <c r="G112" s="6"/>
      <c r="H112" s="6"/>
      <c r="W112" s="6"/>
      <c r="Z112" s="6"/>
      <c r="AA112" s="6"/>
      <c r="AB112" s="6"/>
      <c r="AC112" s="6"/>
    </row>
    <row r="113" spans="2:29" x14ac:dyDescent="0.2">
      <c r="B113" s="6"/>
      <c r="E113" s="6"/>
      <c r="F113" s="6"/>
      <c r="G113" s="6"/>
      <c r="H113" s="6"/>
      <c r="W113" s="6"/>
      <c r="Z113" s="6"/>
      <c r="AA113" s="6"/>
      <c r="AB113" s="6"/>
      <c r="AC113" s="6"/>
    </row>
    <row r="114" spans="2:29" x14ac:dyDescent="0.2">
      <c r="B114" s="6"/>
      <c r="E114" s="6"/>
      <c r="F114" s="6"/>
      <c r="G114" s="6"/>
      <c r="H114" s="6"/>
      <c r="W114" s="6"/>
      <c r="Z114" s="6"/>
      <c r="AA114" s="6"/>
      <c r="AB114" s="6"/>
      <c r="AC114" s="6"/>
    </row>
    <row r="115" spans="2:29" x14ac:dyDescent="0.2">
      <c r="B115" s="6"/>
      <c r="E115" s="6"/>
      <c r="F115" s="6"/>
      <c r="G115" s="6"/>
      <c r="H115" s="6"/>
      <c r="W115" s="6"/>
      <c r="Z115" s="6"/>
      <c r="AA115" s="6"/>
      <c r="AB115" s="6"/>
      <c r="AC115" s="6"/>
    </row>
    <row r="116" spans="2:29" x14ac:dyDescent="0.2">
      <c r="B116" s="6"/>
      <c r="E116" s="6"/>
      <c r="F116" s="6"/>
      <c r="G116" s="6"/>
      <c r="H116" s="6"/>
      <c r="W116" s="6"/>
      <c r="Z116" s="6"/>
      <c r="AA116" s="6"/>
      <c r="AB116" s="6"/>
      <c r="AC116" s="6"/>
    </row>
    <row r="117" spans="2:29" x14ac:dyDescent="0.2">
      <c r="B117" s="6"/>
      <c r="E117" s="6"/>
      <c r="F117" s="6"/>
      <c r="G117" s="6"/>
      <c r="H117" s="6"/>
      <c r="W117" s="6"/>
      <c r="Z117" s="6"/>
      <c r="AA117" s="6"/>
      <c r="AB117" s="6"/>
      <c r="AC117" s="6"/>
    </row>
    <row r="118" spans="2:29" x14ac:dyDescent="0.2">
      <c r="B118" s="6"/>
      <c r="E118" s="6"/>
      <c r="F118" s="6"/>
      <c r="G118" s="6"/>
      <c r="H118" s="6"/>
      <c r="W118" s="6"/>
      <c r="Z118" s="6"/>
      <c r="AA118" s="6"/>
      <c r="AB118" s="6"/>
      <c r="AC118" s="6"/>
    </row>
    <row r="119" spans="2:29" x14ac:dyDescent="0.2">
      <c r="B119" s="6"/>
      <c r="E119" s="6"/>
      <c r="F119" s="6"/>
      <c r="G119" s="6"/>
      <c r="H119" s="6"/>
      <c r="W119" s="6"/>
      <c r="Z119" s="6"/>
      <c r="AA119" s="6"/>
      <c r="AB119" s="6"/>
      <c r="AC119" s="6"/>
    </row>
    <row r="120" spans="2:29" x14ac:dyDescent="0.2">
      <c r="B120" s="6"/>
      <c r="E120" s="6"/>
      <c r="F120" s="6"/>
      <c r="G120" s="6"/>
      <c r="H120" s="6"/>
      <c r="W120" s="6"/>
      <c r="Z120" s="6"/>
      <c r="AA120" s="6"/>
      <c r="AB120" s="6"/>
      <c r="AC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AH120"/>
  <sheetViews>
    <sheetView showGridLines="0" workbookViewId="0">
      <selection activeCell="X5" sqref="X5"/>
    </sheetView>
  </sheetViews>
  <sheetFormatPr defaultRowHeight="12.75" x14ac:dyDescent="0.2"/>
  <cols>
    <col min="1" max="1" width="19.375" style="6" bestFit="1" customWidth="1"/>
    <col min="2" max="2" width="12.375" style="9" bestFit="1" customWidth="1"/>
    <col min="3" max="3" width="10" style="6" bestFit="1" customWidth="1"/>
    <col min="4" max="4" width="2.75" style="6" customWidth="1"/>
    <col min="5" max="5" width="5.625" style="9" bestFit="1" customWidth="1"/>
    <col min="6" max="6" width="3.25" style="9" bestFit="1" customWidth="1"/>
    <col min="7" max="8" width="4.75" style="9" bestFit="1" customWidth="1"/>
    <col min="9" max="9" width="2.75" style="6" customWidth="1"/>
    <col min="10" max="10" width="10.375" style="9" bestFit="1" customWidth="1"/>
    <col min="11" max="11" width="1.75" style="9" bestFit="1" customWidth="1"/>
    <col min="12" max="12" width="7.625" style="9" bestFit="1" customWidth="1"/>
    <col min="13" max="13" width="1.75" style="9" bestFit="1" customWidth="1"/>
    <col min="14" max="14" width="2.75" style="6" customWidth="1"/>
    <col min="15" max="15" width="3.125" style="6" bestFit="1" customWidth="1"/>
    <col min="16" max="16" width="4.75" style="6" bestFit="1" customWidth="1"/>
    <col min="17" max="17" width="4.125" style="6" bestFit="1" customWidth="1"/>
    <col min="18" max="18" width="5.875" style="6" bestFit="1" customWidth="1"/>
    <col min="19" max="19" width="2.75" style="6" customWidth="1"/>
    <col min="20" max="20" width="9.125" style="6" customWidth="1"/>
    <col min="21" max="21" width="2.75" style="6" customWidth="1"/>
    <col min="22" max="22" width="19.375" style="6" bestFit="1" customWidth="1"/>
    <col min="23" max="23" width="12.375" style="9" bestFit="1" customWidth="1"/>
    <col min="24" max="24" width="10" style="6" bestFit="1" customWidth="1"/>
    <col min="25" max="25" width="2.75" style="6" customWidth="1"/>
    <col min="26" max="26" width="5.625" style="9" bestFit="1" customWidth="1"/>
    <col min="27" max="27" width="3.25" style="9" bestFit="1" customWidth="1"/>
    <col min="28" max="29" width="4.75" style="9" bestFit="1" customWidth="1"/>
    <col min="30" max="30" width="2.75" style="6" customWidth="1"/>
    <col min="31" max="31" width="3.125" style="6" bestFit="1" customWidth="1"/>
    <col min="32" max="32" width="4.75" style="6" bestFit="1" customWidth="1"/>
    <col min="33" max="33" width="4.125" style="6" bestFit="1" customWidth="1"/>
    <col min="34" max="34" width="5.875" style="6" bestFit="1" customWidth="1"/>
    <col min="35" max="16384" width="9" style="6"/>
  </cols>
  <sheetData>
    <row r="1" spans="1:34" ht="13.5" thickBot="1" x14ac:dyDescent="0.25">
      <c r="A1" s="7" t="s">
        <v>129</v>
      </c>
      <c r="B1" s="10" t="s">
        <v>40</v>
      </c>
      <c r="C1" s="5" t="s">
        <v>19</v>
      </c>
      <c r="E1" s="10" t="s">
        <v>20</v>
      </c>
      <c r="F1" s="10" t="s">
        <v>21</v>
      </c>
      <c r="G1" s="10" t="s">
        <v>24</v>
      </c>
      <c r="H1" s="10" t="s">
        <v>24</v>
      </c>
      <c r="J1" s="46" t="s">
        <v>22</v>
      </c>
      <c r="K1" s="21">
        <f>RESUMO!D10</f>
        <v>6</v>
      </c>
      <c r="L1" s="47" t="s">
        <v>23</v>
      </c>
      <c r="M1" s="23">
        <f>RESUMO!E10</f>
        <v>5</v>
      </c>
      <c r="O1" s="24" t="s">
        <v>24</v>
      </c>
      <c r="P1" s="25">
        <f>SUM(H2:H7)</f>
        <v>32.90746</v>
      </c>
      <c r="Q1" s="26" t="s">
        <v>41</v>
      </c>
      <c r="R1" s="27">
        <f>P1/h_por_dia</f>
        <v>4.1134325</v>
      </c>
      <c r="V1" s="7" t="s">
        <v>130</v>
      </c>
      <c r="W1" s="10" t="s">
        <v>40</v>
      </c>
      <c r="X1" s="5" t="s">
        <v>19</v>
      </c>
      <c r="Z1" s="10" t="s">
        <v>20</v>
      </c>
      <c r="AA1" s="10" t="s">
        <v>21</v>
      </c>
      <c r="AB1" s="10" t="s">
        <v>24</v>
      </c>
      <c r="AC1" s="10" t="s">
        <v>24</v>
      </c>
      <c r="AE1" s="24" t="s">
        <v>24</v>
      </c>
      <c r="AF1" s="25">
        <f>SUM(AC2:AC7)</f>
        <v>14.220299999999998</v>
      </c>
      <c r="AG1" s="26" t="s">
        <v>41</v>
      </c>
      <c r="AH1" s="27">
        <f>AF1/h_por_dia</f>
        <v>1.7775374999999998</v>
      </c>
    </row>
    <row r="2" spans="1:34" x14ac:dyDescent="0.2">
      <c r="A2" s="1" t="s">
        <v>173</v>
      </c>
      <c r="B2" s="15"/>
      <c r="C2" s="2"/>
      <c r="E2" s="17"/>
      <c r="F2" s="17"/>
      <c r="G2" s="17"/>
      <c r="H2" s="17"/>
      <c r="V2" s="1" t="s">
        <v>173</v>
      </c>
      <c r="W2" s="15"/>
      <c r="X2" s="2"/>
      <c r="Z2" s="17"/>
      <c r="AA2" s="17"/>
      <c r="AB2" s="17"/>
      <c r="AC2" s="17"/>
    </row>
    <row r="3" spans="1:34" x14ac:dyDescent="0.2">
      <c r="A3" s="3" t="s">
        <v>22</v>
      </c>
      <c r="B3" s="11">
        <v>0.66</v>
      </c>
      <c r="C3" s="33">
        <v>287.75</v>
      </c>
      <c r="E3" s="18">
        <f>C3*B3</f>
        <v>189.91500000000002</v>
      </c>
      <c r="F3" s="12">
        <f>$K$1</f>
        <v>6</v>
      </c>
      <c r="G3" s="18">
        <f>E3/F3</f>
        <v>31.652500000000003</v>
      </c>
      <c r="H3" s="18">
        <f>LARGE(G3:G4,1)</f>
        <v>31.652500000000003</v>
      </c>
      <c r="V3" s="3" t="s">
        <v>22</v>
      </c>
      <c r="W3" s="11">
        <v>0.66</v>
      </c>
      <c r="X3" s="33">
        <v>122.6</v>
      </c>
      <c r="Z3" s="18">
        <f>X3*W3</f>
        <v>80.915999999999997</v>
      </c>
      <c r="AA3" s="12">
        <f>$K$1</f>
        <v>6</v>
      </c>
      <c r="AB3" s="18">
        <f>Z3/AA3</f>
        <v>13.485999999999999</v>
      </c>
      <c r="AC3" s="18">
        <f>LARGE(AB3:AB4,1)</f>
        <v>13.485999999999999</v>
      </c>
    </row>
    <row r="4" spans="1:34" x14ac:dyDescent="0.2">
      <c r="A4" s="3" t="s">
        <v>23</v>
      </c>
      <c r="B4" s="11">
        <v>0.36</v>
      </c>
      <c r="C4" s="33">
        <v>287.75</v>
      </c>
      <c r="E4" s="18">
        <f>C4*B4</f>
        <v>103.58999999999999</v>
      </c>
      <c r="F4" s="12">
        <f>$M$1</f>
        <v>5</v>
      </c>
      <c r="G4" s="18">
        <f>E4/F4</f>
        <v>20.717999999999996</v>
      </c>
      <c r="H4" s="18"/>
      <c r="V4" s="3" t="s">
        <v>23</v>
      </c>
      <c r="W4" s="11">
        <v>0.36</v>
      </c>
      <c r="X4" s="33">
        <v>122.6</v>
      </c>
      <c r="Z4" s="18">
        <f>X4*W4</f>
        <v>44.135999999999996</v>
      </c>
      <c r="AA4" s="12">
        <f>$M$1</f>
        <v>5</v>
      </c>
      <c r="AB4" s="18">
        <f>Z4/AA4</f>
        <v>8.8271999999999995</v>
      </c>
      <c r="AC4" s="18"/>
    </row>
    <row r="5" spans="1:34" x14ac:dyDescent="0.2">
      <c r="A5" s="1" t="s">
        <v>99</v>
      </c>
      <c r="B5" s="15"/>
      <c r="C5" s="35"/>
      <c r="E5" s="17"/>
      <c r="F5" s="17"/>
      <c r="G5" s="17"/>
      <c r="H5" s="17"/>
      <c r="V5" s="1" t="s">
        <v>99</v>
      </c>
      <c r="W5" s="15"/>
      <c r="X5" s="35"/>
      <c r="Z5" s="17"/>
      <c r="AA5" s="17"/>
      <c r="AB5" s="17"/>
      <c r="AC5" s="17"/>
    </row>
    <row r="6" spans="1:34" x14ac:dyDescent="0.2">
      <c r="A6" s="3" t="s">
        <v>22</v>
      </c>
      <c r="B6" s="11">
        <v>7.0000000000000007E-2</v>
      </c>
      <c r="C6" s="33">
        <v>89.64</v>
      </c>
      <c r="E6" s="18">
        <f>C6*B6</f>
        <v>6.2748000000000008</v>
      </c>
      <c r="F6" s="12">
        <f>$K$1</f>
        <v>6</v>
      </c>
      <c r="G6" s="18">
        <f>E6/F6</f>
        <v>1.0458000000000001</v>
      </c>
      <c r="H6" s="18">
        <f>LARGE(G6:G7,1)</f>
        <v>1.2549600000000001</v>
      </c>
      <c r="V6" s="3" t="s">
        <v>22</v>
      </c>
      <c r="W6" s="11">
        <v>7.0000000000000007E-2</v>
      </c>
      <c r="X6" s="33">
        <v>52.45</v>
      </c>
      <c r="Z6" s="18">
        <f>X6*W6</f>
        <v>3.6715000000000004</v>
      </c>
      <c r="AA6" s="12">
        <f>$K$1</f>
        <v>6</v>
      </c>
      <c r="AB6" s="18">
        <f>Z6/AA6</f>
        <v>0.61191666666666678</v>
      </c>
      <c r="AC6" s="18">
        <f>LARGE(AB6:AB7,1)</f>
        <v>0.73430000000000006</v>
      </c>
    </row>
    <row r="7" spans="1:34" x14ac:dyDescent="0.2">
      <c r="A7" s="3" t="s">
        <v>23</v>
      </c>
      <c r="B7" s="11">
        <v>7.0000000000000007E-2</v>
      </c>
      <c r="C7" s="33">
        <v>89.64</v>
      </c>
      <c r="E7" s="18">
        <f>C7*B7</f>
        <v>6.2748000000000008</v>
      </c>
      <c r="F7" s="12">
        <f>$M$1</f>
        <v>5</v>
      </c>
      <c r="G7" s="18">
        <f>E7/F7</f>
        <v>1.2549600000000001</v>
      </c>
      <c r="H7" s="18"/>
      <c r="V7" s="3" t="s">
        <v>23</v>
      </c>
      <c r="W7" s="11">
        <v>7.0000000000000007E-2</v>
      </c>
      <c r="X7" s="33">
        <v>52.45</v>
      </c>
      <c r="Z7" s="18">
        <f>X7*W7</f>
        <v>3.6715000000000004</v>
      </c>
      <c r="AA7" s="12">
        <f>$M$1</f>
        <v>5</v>
      </c>
      <c r="AB7" s="18">
        <f>Z7/AA7</f>
        <v>0.73430000000000006</v>
      </c>
      <c r="AC7" s="18"/>
    </row>
    <row r="8" spans="1:34" x14ac:dyDescent="0.2">
      <c r="B8" s="6"/>
      <c r="E8" s="6"/>
      <c r="F8" s="6"/>
      <c r="G8" s="6"/>
      <c r="H8" s="6"/>
      <c r="T8" s="9"/>
      <c r="W8" s="6"/>
      <c r="X8" s="37"/>
      <c r="Z8" s="6"/>
      <c r="AA8" s="6"/>
      <c r="AB8" s="6"/>
      <c r="AC8" s="6"/>
    </row>
    <row r="9" spans="1:34" ht="14.25" x14ac:dyDescent="0.2">
      <c r="A9"/>
      <c r="B9"/>
      <c r="C9"/>
      <c r="D9"/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</row>
    <row r="10" spans="1:34" ht="14.25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</row>
    <row r="11" spans="1:34" ht="14.25" x14ac:dyDescent="0.2">
      <c r="A11"/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</row>
    <row r="12" spans="1:34" ht="14.25" x14ac:dyDescent="0.2">
      <c r="A12"/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</row>
    <row r="13" spans="1:34" ht="14.25" x14ac:dyDescent="0.2">
      <c r="A13"/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</row>
    <row r="14" spans="1:34" ht="14.25" x14ac:dyDescent="0.2">
      <c r="A14"/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</row>
    <row r="15" spans="1:34" ht="14.25" x14ac:dyDescent="0.2">
      <c r="A15"/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</row>
    <row r="16" spans="1:34" ht="14.25" x14ac:dyDescent="0.2">
      <c r="A16"/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</row>
    <row r="17" spans="1:34" ht="14.25" x14ac:dyDescent="0.2">
      <c r="A17"/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</row>
    <row r="18" spans="1:34" ht="14.25" x14ac:dyDescent="0.2">
      <c r="A18"/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</row>
    <row r="19" spans="1:34" ht="14.25" x14ac:dyDescent="0.2">
      <c r="A19"/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</row>
    <row r="20" spans="1:34" ht="14.25" x14ac:dyDescent="0.2">
      <c r="A20"/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</row>
    <row r="21" spans="1:34" ht="14.25" x14ac:dyDescent="0.2">
      <c r="A21"/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</row>
    <row r="22" spans="1:34" ht="14.25" x14ac:dyDescent="0.2">
      <c r="A22"/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</row>
    <row r="23" spans="1:34" ht="14.25" x14ac:dyDescent="0.2">
      <c r="A23"/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</row>
    <row r="24" spans="1:34" ht="14.25" x14ac:dyDescent="0.2">
      <c r="A24"/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</row>
    <row r="25" spans="1:34" ht="14.25" x14ac:dyDescent="0.2">
      <c r="A25"/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</row>
    <row r="26" spans="1:34" ht="14.25" x14ac:dyDescent="0.2">
      <c r="A26"/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</row>
    <row r="27" spans="1:34" ht="14.25" x14ac:dyDescent="0.2">
      <c r="A27"/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</row>
    <row r="28" spans="1:34" ht="14.25" x14ac:dyDescent="0.2">
      <c r="A28"/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</row>
    <row r="29" spans="1:34" ht="14.25" x14ac:dyDescent="0.2">
      <c r="A29"/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</row>
    <row r="30" spans="1:34" x14ac:dyDescent="0.2">
      <c r="F30" s="6"/>
      <c r="G30" s="6"/>
      <c r="H30" s="6"/>
      <c r="AA30" s="6"/>
      <c r="AB30" s="6"/>
      <c r="AC30" s="6"/>
    </row>
    <row r="31" spans="1:34" x14ac:dyDescent="0.2">
      <c r="F31" s="6"/>
      <c r="G31" s="6"/>
      <c r="H31" s="6"/>
      <c r="J31" s="6"/>
      <c r="K31" s="6"/>
      <c r="L31" s="6"/>
      <c r="M31" s="6"/>
      <c r="AA31" s="6"/>
      <c r="AB31" s="6"/>
      <c r="AC31" s="6"/>
    </row>
    <row r="32" spans="1:34" x14ac:dyDescent="0.2">
      <c r="F32" s="6"/>
      <c r="G32" s="6"/>
      <c r="H32" s="6"/>
      <c r="J32" s="6"/>
      <c r="K32" s="6"/>
      <c r="L32" s="6"/>
      <c r="M32" s="6"/>
      <c r="AA32" s="6"/>
      <c r="AB32" s="6"/>
      <c r="AC32" s="6"/>
    </row>
    <row r="33" spans="2:29" x14ac:dyDescent="0.2">
      <c r="F33" s="6"/>
      <c r="G33" s="6"/>
      <c r="H33" s="6"/>
      <c r="J33" s="6"/>
      <c r="K33" s="6"/>
      <c r="L33" s="6"/>
      <c r="M33" s="6"/>
      <c r="AA33" s="6"/>
      <c r="AB33" s="6"/>
      <c r="AC33" s="6"/>
    </row>
    <row r="34" spans="2:29" x14ac:dyDescent="0.2">
      <c r="F34" s="6"/>
      <c r="G34" s="6"/>
      <c r="H34" s="6"/>
      <c r="J34" s="6"/>
      <c r="K34" s="6"/>
      <c r="L34" s="6"/>
      <c r="M34" s="6"/>
      <c r="AA34" s="6"/>
      <c r="AB34" s="6"/>
      <c r="AC34" s="6"/>
    </row>
    <row r="35" spans="2:29" x14ac:dyDescent="0.2">
      <c r="F35" s="6"/>
      <c r="G35" s="6"/>
      <c r="H35" s="6"/>
      <c r="J35" s="6"/>
      <c r="K35" s="6"/>
      <c r="L35" s="6"/>
      <c r="M35" s="6"/>
      <c r="AA35" s="6"/>
      <c r="AB35" s="6"/>
      <c r="AC35" s="6"/>
    </row>
    <row r="36" spans="2:29" x14ac:dyDescent="0.2">
      <c r="F36" s="6"/>
      <c r="G36" s="6"/>
      <c r="H36" s="6"/>
      <c r="J36" s="6"/>
      <c r="K36" s="6"/>
      <c r="L36" s="6"/>
      <c r="M36" s="6"/>
      <c r="AA36" s="6"/>
      <c r="AB36" s="6"/>
      <c r="AC36" s="6"/>
    </row>
    <row r="37" spans="2:29" x14ac:dyDescent="0.2">
      <c r="F37" s="6"/>
      <c r="G37" s="6"/>
      <c r="H37" s="6"/>
      <c r="J37" s="6"/>
      <c r="K37" s="6"/>
      <c r="L37" s="6"/>
      <c r="M37" s="6"/>
      <c r="AA37" s="6"/>
      <c r="AB37" s="6"/>
      <c r="AC37" s="6"/>
    </row>
    <row r="38" spans="2:29" x14ac:dyDescent="0.2">
      <c r="F38" s="6"/>
      <c r="G38" s="6"/>
      <c r="H38" s="6"/>
      <c r="J38" s="6"/>
      <c r="K38" s="6"/>
      <c r="L38" s="6"/>
      <c r="M38" s="6"/>
      <c r="AA38" s="6"/>
      <c r="AB38" s="6"/>
      <c r="AC38" s="6"/>
    </row>
    <row r="39" spans="2:29" x14ac:dyDescent="0.2">
      <c r="F39" s="6"/>
      <c r="G39" s="6"/>
      <c r="H39" s="6"/>
      <c r="J39" s="6"/>
      <c r="K39" s="6"/>
      <c r="L39" s="6"/>
      <c r="M39" s="6"/>
      <c r="AA39" s="6"/>
      <c r="AB39" s="6"/>
      <c r="AC39" s="6"/>
    </row>
    <row r="40" spans="2:29" x14ac:dyDescent="0.2">
      <c r="F40" s="6"/>
      <c r="G40" s="6"/>
      <c r="H40" s="6"/>
      <c r="J40" s="6"/>
      <c r="K40" s="6"/>
      <c r="L40" s="6"/>
      <c r="M40" s="6"/>
      <c r="AA40" s="6"/>
      <c r="AB40" s="6"/>
      <c r="AC40" s="6"/>
    </row>
    <row r="41" spans="2:29" x14ac:dyDescent="0.2">
      <c r="F41" s="6"/>
      <c r="G41" s="6"/>
      <c r="H41" s="6"/>
      <c r="J41" s="6"/>
      <c r="K41" s="6"/>
      <c r="L41" s="6"/>
      <c r="M41" s="6"/>
      <c r="AA41" s="6"/>
      <c r="AB41" s="6"/>
      <c r="AC41" s="6"/>
    </row>
    <row r="42" spans="2:29" x14ac:dyDescent="0.2">
      <c r="F42" s="6"/>
      <c r="G42" s="6"/>
      <c r="H42" s="6"/>
      <c r="J42" s="6"/>
      <c r="K42" s="6"/>
      <c r="L42" s="6"/>
      <c r="M42" s="6"/>
      <c r="AA42" s="6"/>
      <c r="AB42" s="6"/>
      <c r="AC42" s="6"/>
    </row>
    <row r="43" spans="2:29" x14ac:dyDescent="0.2">
      <c r="F43" s="6"/>
      <c r="G43" s="6"/>
      <c r="H43" s="6"/>
      <c r="J43" s="6"/>
      <c r="K43" s="6"/>
      <c r="L43" s="6"/>
      <c r="M43" s="6"/>
      <c r="AA43" s="6"/>
      <c r="AB43" s="6"/>
      <c r="AC43" s="6"/>
    </row>
    <row r="44" spans="2:29" x14ac:dyDescent="0.2">
      <c r="B44" s="6"/>
      <c r="E44" s="6"/>
      <c r="F44" s="6"/>
      <c r="G44" s="6"/>
      <c r="H44" s="6"/>
      <c r="J44" s="6"/>
      <c r="K44" s="6"/>
      <c r="L44" s="6"/>
      <c r="M44" s="6"/>
      <c r="W44" s="6"/>
      <c r="Z44" s="6"/>
      <c r="AA44" s="6"/>
      <c r="AB44" s="6"/>
      <c r="AC44" s="6"/>
    </row>
    <row r="45" spans="2:29" x14ac:dyDescent="0.2">
      <c r="B45" s="6"/>
      <c r="E45" s="6"/>
      <c r="F45" s="6"/>
      <c r="G45" s="6"/>
      <c r="H45" s="6"/>
      <c r="J45" s="6"/>
      <c r="K45" s="6"/>
      <c r="L45" s="6"/>
      <c r="M45" s="6"/>
      <c r="W45" s="6"/>
      <c r="Z45" s="6"/>
      <c r="AA45" s="6"/>
      <c r="AB45" s="6"/>
      <c r="AC45" s="6"/>
    </row>
    <row r="46" spans="2:29" x14ac:dyDescent="0.2">
      <c r="B46" s="6"/>
      <c r="E46" s="6"/>
      <c r="F46" s="6"/>
      <c r="G46" s="6"/>
      <c r="H46" s="6"/>
      <c r="J46" s="6"/>
      <c r="K46" s="6"/>
      <c r="L46" s="6"/>
      <c r="M46" s="6"/>
      <c r="W46" s="6"/>
      <c r="Z46" s="6"/>
      <c r="AA46" s="6"/>
      <c r="AB46" s="6"/>
      <c r="AC46" s="6"/>
    </row>
    <row r="47" spans="2:29" x14ac:dyDescent="0.2">
      <c r="B47" s="6"/>
      <c r="E47" s="6"/>
      <c r="F47" s="6"/>
      <c r="G47" s="6"/>
      <c r="H47" s="6"/>
      <c r="J47" s="6"/>
      <c r="K47" s="6"/>
      <c r="L47" s="6"/>
      <c r="M47" s="6"/>
      <c r="W47" s="6"/>
      <c r="Z47" s="6"/>
      <c r="AA47" s="6"/>
      <c r="AB47" s="6"/>
      <c r="AC47" s="6"/>
    </row>
    <row r="48" spans="2:29" x14ac:dyDescent="0.2">
      <c r="B48" s="6"/>
      <c r="E48" s="6"/>
      <c r="F48" s="6"/>
      <c r="G48" s="6"/>
      <c r="H48" s="6"/>
      <c r="J48" s="6"/>
      <c r="K48" s="6"/>
      <c r="L48" s="6"/>
      <c r="M48" s="6"/>
      <c r="W48" s="6"/>
      <c r="Z48" s="6"/>
      <c r="AA48" s="6"/>
      <c r="AB48" s="6"/>
      <c r="AC48" s="6"/>
    </row>
    <row r="49" spans="2:29" x14ac:dyDescent="0.2">
      <c r="B49" s="6"/>
      <c r="E49" s="6"/>
      <c r="F49" s="6"/>
      <c r="G49" s="6"/>
      <c r="H49" s="6"/>
      <c r="J49" s="6"/>
      <c r="K49" s="6"/>
      <c r="L49" s="6"/>
      <c r="M49" s="6"/>
      <c r="W49" s="6"/>
      <c r="Z49" s="6"/>
      <c r="AA49" s="6"/>
      <c r="AB49" s="6"/>
      <c r="AC49" s="6"/>
    </row>
    <row r="50" spans="2:29" x14ac:dyDescent="0.2">
      <c r="B50" s="6"/>
      <c r="E50" s="6"/>
      <c r="F50" s="6"/>
      <c r="G50" s="6"/>
      <c r="H50" s="6"/>
      <c r="J50" s="6"/>
      <c r="K50" s="6"/>
      <c r="L50" s="6"/>
      <c r="M50" s="6"/>
      <c r="W50" s="6"/>
      <c r="Z50" s="6"/>
      <c r="AA50" s="6"/>
      <c r="AB50" s="6"/>
      <c r="AC50" s="6"/>
    </row>
    <row r="51" spans="2:29" x14ac:dyDescent="0.2">
      <c r="B51" s="6"/>
      <c r="E51" s="6"/>
      <c r="F51" s="6"/>
      <c r="G51" s="6"/>
      <c r="H51" s="6"/>
      <c r="J51" s="6"/>
      <c r="K51" s="6"/>
      <c r="L51" s="6"/>
      <c r="M51" s="6"/>
      <c r="W51" s="6"/>
      <c r="Z51" s="6"/>
      <c r="AA51" s="6"/>
      <c r="AB51" s="6"/>
      <c r="AC51" s="6"/>
    </row>
    <row r="52" spans="2:29" x14ac:dyDescent="0.2">
      <c r="B52" s="6"/>
      <c r="E52" s="6"/>
      <c r="F52" s="6"/>
      <c r="G52" s="6"/>
      <c r="H52" s="6"/>
      <c r="W52" s="6"/>
      <c r="Z52" s="6"/>
      <c r="AA52" s="6"/>
      <c r="AB52" s="6"/>
      <c r="AC52" s="6"/>
    </row>
    <row r="53" spans="2:29" x14ac:dyDescent="0.2">
      <c r="B53" s="6"/>
      <c r="E53" s="6"/>
      <c r="F53" s="6"/>
      <c r="G53" s="6"/>
      <c r="H53" s="6"/>
      <c r="W53" s="6"/>
      <c r="Z53" s="6"/>
      <c r="AA53" s="6"/>
      <c r="AB53" s="6"/>
      <c r="AC53" s="6"/>
    </row>
    <row r="54" spans="2:29" x14ac:dyDescent="0.2">
      <c r="B54" s="6"/>
      <c r="E54" s="6"/>
      <c r="F54" s="6"/>
      <c r="G54" s="6"/>
      <c r="H54" s="6"/>
      <c r="W54" s="6"/>
      <c r="Z54" s="6"/>
      <c r="AA54" s="6"/>
      <c r="AB54" s="6"/>
      <c r="AC54" s="6"/>
    </row>
    <row r="55" spans="2:29" x14ac:dyDescent="0.2">
      <c r="B55" s="6"/>
      <c r="E55" s="6"/>
      <c r="F55" s="6"/>
      <c r="G55" s="6"/>
      <c r="H55" s="6"/>
      <c r="W55" s="6"/>
      <c r="Z55" s="6"/>
      <c r="AA55" s="6"/>
      <c r="AB55" s="6"/>
      <c r="AC55" s="6"/>
    </row>
    <row r="56" spans="2:29" x14ac:dyDescent="0.2">
      <c r="B56" s="6"/>
      <c r="E56" s="6"/>
      <c r="F56" s="6"/>
      <c r="G56" s="6"/>
      <c r="H56" s="6"/>
      <c r="W56" s="6"/>
      <c r="Z56" s="6"/>
      <c r="AA56" s="6"/>
      <c r="AB56" s="6"/>
      <c r="AC56" s="6"/>
    </row>
    <row r="57" spans="2:29" x14ac:dyDescent="0.2">
      <c r="B57" s="6"/>
      <c r="E57" s="6"/>
      <c r="F57" s="6"/>
      <c r="G57" s="6"/>
      <c r="H57" s="6"/>
      <c r="W57" s="6"/>
      <c r="Z57" s="6"/>
      <c r="AA57" s="6"/>
      <c r="AB57" s="6"/>
      <c r="AC57" s="6"/>
    </row>
    <row r="58" spans="2:29" x14ac:dyDescent="0.2">
      <c r="B58" s="6"/>
      <c r="E58" s="6"/>
      <c r="F58" s="6"/>
      <c r="G58" s="6"/>
      <c r="H58" s="6"/>
      <c r="W58" s="6"/>
      <c r="Z58" s="6"/>
      <c r="AA58" s="6"/>
      <c r="AB58" s="6"/>
      <c r="AC58" s="6"/>
    </row>
    <row r="59" spans="2:29" x14ac:dyDescent="0.2">
      <c r="B59" s="6"/>
      <c r="E59" s="6"/>
      <c r="F59" s="6"/>
      <c r="G59" s="6"/>
      <c r="H59" s="6"/>
      <c r="W59" s="6"/>
      <c r="Z59" s="6"/>
      <c r="AA59" s="6"/>
      <c r="AB59" s="6"/>
      <c r="AC59" s="6"/>
    </row>
    <row r="60" spans="2:29" x14ac:dyDescent="0.2">
      <c r="B60" s="6"/>
      <c r="E60" s="6"/>
      <c r="F60" s="6"/>
      <c r="G60" s="6"/>
      <c r="H60" s="6"/>
      <c r="W60" s="6"/>
      <c r="Z60" s="6"/>
      <c r="AA60" s="6"/>
      <c r="AB60" s="6"/>
      <c r="AC60" s="6"/>
    </row>
    <row r="61" spans="2:29" x14ac:dyDescent="0.2">
      <c r="B61" s="6"/>
      <c r="E61" s="6"/>
      <c r="F61" s="6"/>
      <c r="G61" s="6"/>
      <c r="H61" s="6"/>
      <c r="W61" s="6"/>
      <c r="Z61" s="6"/>
      <c r="AA61" s="6"/>
      <c r="AB61" s="6"/>
      <c r="AC61" s="6"/>
    </row>
    <row r="62" spans="2:29" x14ac:dyDescent="0.2">
      <c r="B62" s="6"/>
      <c r="E62" s="6"/>
      <c r="F62" s="6"/>
      <c r="G62" s="6"/>
      <c r="H62" s="6"/>
      <c r="W62" s="6"/>
      <c r="Z62" s="6"/>
      <c r="AA62" s="6"/>
      <c r="AB62" s="6"/>
      <c r="AC62" s="6"/>
    </row>
    <row r="63" spans="2:29" x14ac:dyDescent="0.2">
      <c r="B63" s="6"/>
      <c r="E63" s="6"/>
      <c r="F63" s="6"/>
      <c r="G63" s="6"/>
      <c r="H63" s="6"/>
      <c r="W63" s="6"/>
      <c r="Z63" s="6"/>
      <c r="AA63" s="6"/>
      <c r="AB63" s="6"/>
      <c r="AC63" s="6"/>
    </row>
    <row r="64" spans="2:29" x14ac:dyDescent="0.2">
      <c r="B64" s="6"/>
      <c r="E64" s="6"/>
      <c r="F64" s="6"/>
      <c r="G64" s="6"/>
      <c r="H64" s="6"/>
      <c r="W64" s="6"/>
      <c r="Z64" s="6"/>
      <c r="AA64" s="6"/>
      <c r="AB64" s="6"/>
      <c r="AC64" s="6"/>
    </row>
    <row r="65" spans="2:29" x14ac:dyDescent="0.2">
      <c r="B65" s="6"/>
      <c r="E65" s="6"/>
      <c r="F65" s="6"/>
      <c r="G65" s="6"/>
      <c r="H65" s="6"/>
      <c r="W65" s="6"/>
      <c r="Z65" s="6"/>
      <c r="AA65" s="6"/>
      <c r="AB65" s="6"/>
      <c r="AC65" s="6"/>
    </row>
    <row r="66" spans="2:29" x14ac:dyDescent="0.2">
      <c r="B66" s="6"/>
      <c r="E66" s="6"/>
      <c r="F66" s="6"/>
      <c r="G66" s="6"/>
      <c r="H66" s="6"/>
      <c r="W66" s="6"/>
      <c r="Z66" s="6"/>
      <c r="AA66" s="6"/>
      <c r="AB66" s="6"/>
      <c r="AC66" s="6"/>
    </row>
    <row r="67" spans="2:29" x14ac:dyDescent="0.2">
      <c r="B67" s="6"/>
      <c r="E67" s="6"/>
      <c r="F67" s="6"/>
      <c r="G67" s="6"/>
      <c r="H67" s="6"/>
      <c r="W67" s="6"/>
      <c r="Z67" s="6"/>
      <c r="AA67" s="6"/>
      <c r="AB67" s="6"/>
      <c r="AC67" s="6"/>
    </row>
    <row r="68" spans="2:29" x14ac:dyDescent="0.2">
      <c r="B68" s="6"/>
      <c r="E68" s="6"/>
      <c r="F68" s="6"/>
      <c r="G68" s="6"/>
      <c r="H68" s="6"/>
      <c r="W68" s="6"/>
      <c r="Z68" s="6"/>
      <c r="AA68" s="6"/>
      <c r="AB68" s="6"/>
      <c r="AC68" s="6"/>
    </row>
    <row r="69" spans="2:29" x14ac:dyDescent="0.2">
      <c r="B69" s="6"/>
      <c r="E69" s="6"/>
      <c r="F69" s="6"/>
      <c r="G69" s="6"/>
      <c r="H69" s="6"/>
      <c r="W69" s="6"/>
      <c r="Z69" s="6"/>
      <c r="AA69" s="6"/>
      <c r="AB69" s="6"/>
      <c r="AC69" s="6"/>
    </row>
    <row r="70" spans="2:29" x14ac:dyDescent="0.2">
      <c r="B70" s="6"/>
      <c r="E70" s="6"/>
      <c r="F70" s="6"/>
      <c r="G70" s="6"/>
      <c r="H70" s="6"/>
      <c r="W70" s="6"/>
      <c r="Z70" s="6"/>
      <c r="AA70" s="6"/>
      <c r="AB70" s="6"/>
      <c r="AC70" s="6"/>
    </row>
    <row r="71" spans="2:29" x14ac:dyDescent="0.2">
      <c r="B71" s="6"/>
      <c r="E71" s="6"/>
      <c r="F71" s="6"/>
      <c r="G71" s="6"/>
      <c r="H71" s="6"/>
      <c r="W71" s="6"/>
      <c r="Z71" s="6"/>
      <c r="AA71" s="6"/>
      <c r="AB71" s="6"/>
      <c r="AC71" s="6"/>
    </row>
    <row r="72" spans="2:29" x14ac:dyDescent="0.2">
      <c r="B72" s="6"/>
      <c r="E72" s="6"/>
      <c r="F72" s="6"/>
      <c r="G72" s="6"/>
      <c r="H72" s="6"/>
      <c r="W72" s="6"/>
      <c r="Z72" s="6"/>
      <c r="AA72" s="6"/>
      <c r="AB72" s="6"/>
      <c r="AC72" s="6"/>
    </row>
    <row r="73" spans="2:29" x14ac:dyDescent="0.2">
      <c r="B73" s="6"/>
      <c r="E73" s="6"/>
      <c r="F73" s="6"/>
      <c r="G73" s="6"/>
      <c r="H73" s="6"/>
      <c r="W73" s="6"/>
      <c r="Z73" s="6"/>
      <c r="AA73" s="6"/>
      <c r="AB73" s="6"/>
      <c r="AC73" s="6"/>
    </row>
    <row r="74" spans="2:29" x14ac:dyDescent="0.2">
      <c r="B74" s="6"/>
      <c r="E74" s="6"/>
      <c r="F74" s="6"/>
      <c r="G74" s="6"/>
      <c r="H74" s="6"/>
      <c r="W74" s="6"/>
      <c r="Z74" s="6"/>
      <c r="AA74" s="6"/>
      <c r="AB74" s="6"/>
      <c r="AC74" s="6"/>
    </row>
    <row r="75" spans="2:29" x14ac:dyDescent="0.2">
      <c r="B75" s="6"/>
      <c r="E75" s="6"/>
      <c r="F75" s="6"/>
      <c r="G75" s="6"/>
      <c r="H75" s="6"/>
      <c r="W75" s="6"/>
      <c r="Z75" s="6"/>
      <c r="AA75" s="6"/>
      <c r="AB75" s="6"/>
      <c r="AC75" s="6"/>
    </row>
    <row r="76" spans="2:29" x14ac:dyDescent="0.2">
      <c r="B76" s="6"/>
      <c r="E76" s="6"/>
      <c r="F76" s="6"/>
      <c r="G76" s="6"/>
      <c r="H76" s="6"/>
      <c r="W76" s="6"/>
      <c r="Z76" s="6"/>
      <c r="AA76" s="6"/>
      <c r="AB76" s="6"/>
      <c r="AC76" s="6"/>
    </row>
    <row r="77" spans="2:29" x14ac:dyDescent="0.2">
      <c r="B77" s="6"/>
      <c r="E77" s="6"/>
      <c r="F77" s="6"/>
      <c r="G77" s="6"/>
      <c r="H77" s="6"/>
      <c r="W77" s="6"/>
      <c r="Z77" s="6"/>
      <c r="AA77" s="6"/>
      <c r="AB77" s="6"/>
      <c r="AC77" s="6"/>
    </row>
    <row r="78" spans="2:29" x14ac:dyDescent="0.2">
      <c r="B78" s="6"/>
      <c r="E78" s="6"/>
      <c r="F78" s="6"/>
      <c r="G78" s="6"/>
      <c r="H78" s="6"/>
      <c r="W78" s="6"/>
      <c r="Z78" s="6"/>
      <c r="AA78" s="6"/>
      <c r="AB78" s="6"/>
      <c r="AC78" s="6"/>
    </row>
    <row r="79" spans="2:29" x14ac:dyDescent="0.2">
      <c r="B79" s="6"/>
      <c r="E79" s="6"/>
      <c r="F79" s="6"/>
      <c r="G79" s="6"/>
      <c r="H79" s="6"/>
      <c r="W79" s="6"/>
      <c r="Z79" s="6"/>
      <c r="AA79" s="6"/>
      <c r="AB79" s="6"/>
      <c r="AC79" s="6"/>
    </row>
    <row r="80" spans="2:29" x14ac:dyDescent="0.2">
      <c r="B80" s="6"/>
      <c r="E80" s="6"/>
      <c r="F80" s="6"/>
      <c r="G80" s="6"/>
      <c r="H80" s="6"/>
      <c r="W80" s="6"/>
      <c r="Z80" s="6"/>
      <c r="AA80" s="6"/>
      <c r="AB80" s="6"/>
      <c r="AC80" s="6"/>
    </row>
    <row r="81" spans="2:29" x14ac:dyDescent="0.2">
      <c r="B81" s="6"/>
      <c r="E81" s="6"/>
      <c r="F81" s="6"/>
      <c r="G81" s="6"/>
      <c r="H81" s="6"/>
      <c r="W81" s="6"/>
      <c r="Z81" s="6"/>
      <c r="AA81" s="6"/>
      <c r="AB81" s="6"/>
      <c r="AC81" s="6"/>
    </row>
    <row r="82" spans="2:29" x14ac:dyDescent="0.2">
      <c r="B82" s="6"/>
      <c r="E82" s="6"/>
      <c r="F82" s="6"/>
      <c r="G82" s="6"/>
      <c r="H82" s="6"/>
      <c r="W82" s="6"/>
      <c r="Z82" s="6"/>
      <c r="AA82" s="6"/>
      <c r="AB82" s="6"/>
      <c r="AC82" s="6"/>
    </row>
    <row r="83" spans="2:29" x14ac:dyDescent="0.2">
      <c r="B83" s="6"/>
      <c r="E83" s="6"/>
      <c r="F83" s="6"/>
      <c r="G83" s="6"/>
      <c r="H83" s="6"/>
      <c r="W83" s="6"/>
      <c r="Z83" s="6"/>
      <c r="AA83" s="6"/>
      <c r="AB83" s="6"/>
      <c r="AC83" s="6"/>
    </row>
    <row r="84" spans="2:29" x14ac:dyDescent="0.2">
      <c r="B84" s="6"/>
      <c r="E84" s="6"/>
      <c r="F84" s="6"/>
      <c r="G84" s="6"/>
      <c r="H84" s="6"/>
      <c r="W84" s="6"/>
      <c r="Z84" s="6"/>
      <c r="AA84" s="6"/>
      <c r="AB84" s="6"/>
      <c r="AC84" s="6"/>
    </row>
    <row r="85" spans="2:29" x14ac:dyDescent="0.2">
      <c r="B85" s="6"/>
      <c r="E85" s="6"/>
      <c r="F85" s="6"/>
      <c r="G85" s="6"/>
      <c r="H85" s="6"/>
      <c r="W85" s="6"/>
      <c r="Z85" s="6"/>
      <c r="AA85" s="6"/>
      <c r="AB85" s="6"/>
      <c r="AC85" s="6"/>
    </row>
    <row r="86" spans="2:29" x14ac:dyDescent="0.2">
      <c r="B86" s="6"/>
      <c r="E86" s="6"/>
      <c r="F86" s="6"/>
      <c r="G86" s="6"/>
      <c r="H86" s="6"/>
      <c r="W86" s="6"/>
      <c r="Z86" s="6"/>
      <c r="AA86" s="6"/>
      <c r="AB86" s="6"/>
      <c r="AC86" s="6"/>
    </row>
    <row r="87" spans="2:29" x14ac:dyDescent="0.2">
      <c r="B87" s="6"/>
      <c r="E87" s="6"/>
      <c r="F87" s="6"/>
      <c r="G87" s="6"/>
      <c r="H87" s="6"/>
      <c r="W87" s="6"/>
      <c r="Z87" s="6"/>
      <c r="AA87" s="6"/>
      <c r="AB87" s="6"/>
      <c r="AC87" s="6"/>
    </row>
    <row r="88" spans="2:29" x14ac:dyDescent="0.2">
      <c r="B88" s="6"/>
      <c r="E88" s="6"/>
      <c r="F88" s="6"/>
      <c r="G88" s="6"/>
      <c r="H88" s="6"/>
      <c r="W88" s="6"/>
      <c r="Z88" s="6"/>
      <c r="AA88" s="6"/>
      <c r="AB88" s="6"/>
      <c r="AC88" s="6"/>
    </row>
    <row r="89" spans="2:29" x14ac:dyDescent="0.2">
      <c r="B89" s="6"/>
      <c r="E89" s="6"/>
      <c r="F89" s="6"/>
      <c r="G89" s="6"/>
      <c r="H89" s="6"/>
      <c r="W89" s="6"/>
      <c r="Z89" s="6"/>
      <c r="AA89" s="6"/>
      <c r="AB89" s="6"/>
      <c r="AC89" s="6"/>
    </row>
    <row r="90" spans="2:29" x14ac:dyDescent="0.2">
      <c r="B90" s="6"/>
      <c r="E90" s="6"/>
      <c r="F90" s="6"/>
      <c r="G90" s="6"/>
      <c r="H90" s="6"/>
      <c r="W90" s="6"/>
      <c r="Z90" s="6"/>
      <c r="AA90" s="6"/>
      <c r="AB90" s="6"/>
      <c r="AC90" s="6"/>
    </row>
    <row r="91" spans="2:29" x14ac:dyDescent="0.2">
      <c r="B91" s="6"/>
      <c r="E91" s="6"/>
      <c r="F91" s="6"/>
      <c r="G91" s="6"/>
      <c r="H91" s="6"/>
      <c r="W91" s="6"/>
      <c r="Z91" s="6"/>
      <c r="AA91" s="6"/>
      <c r="AB91" s="6"/>
      <c r="AC91" s="6"/>
    </row>
    <row r="92" spans="2:29" x14ac:dyDescent="0.2">
      <c r="B92" s="6"/>
      <c r="E92" s="6"/>
      <c r="F92" s="6"/>
      <c r="G92" s="6"/>
      <c r="H92" s="6"/>
      <c r="W92" s="6"/>
      <c r="Z92" s="6"/>
      <c r="AA92" s="6"/>
      <c r="AB92" s="6"/>
      <c r="AC92" s="6"/>
    </row>
    <row r="93" spans="2:29" x14ac:dyDescent="0.2">
      <c r="B93" s="6"/>
      <c r="E93" s="6"/>
      <c r="F93" s="6"/>
      <c r="G93" s="6"/>
      <c r="H93" s="6"/>
      <c r="W93" s="6"/>
      <c r="Z93" s="6"/>
      <c r="AA93" s="6"/>
      <c r="AB93" s="6"/>
      <c r="AC93" s="6"/>
    </row>
    <row r="94" spans="2:29" x14ac:dyDescent="0.2">
      <c r="B94" s="6"/>
      <c r="E94" s="6"/>
      <c r="F94" s="6"/>
      <c r="G94" s="6"/>
      <c r="H94" s="6"/>
      <c r="W94" s="6"/>
      <c r="Z94" s="6"/>
      <c r="AA94" s="6"/>
      <c r="AB94" s="6"/>
      <c r="AC94" s="6"/>
    </row>
    <row r="95" spans="2:29" x14ac:dyDescent="0.2">
      <c r="B95" s="6"/>
      <c r="E95" s="6"/>
      <c r="F95" s="6"/>
      <c r="G95" s="6"/>
      <c r="H95" s="6"/>
      <c r="W95" s="6"/>
      <c r="Z95" s="6"/>
      <c r="AA95" s="6"/>
      <c r="AB95" s="6"/>
      <c r="AC95" s="6"/>
    </row>
    <row r="96" spans="2:29" x14ac:dyDescent="0.2">
      <c r="B96" s="6"/>
      <c r="E96" s="6"/>
      <c r="F96" s="6"/>
      <c r="G96" s="6"/>
      <c r="H96" s="6"/>
      <c r="W96" s="6"/>
      <c r="Z96" s="6"/>
      <c r="AA96" s="6"/>
      <c r="AB96" s="6"/>
      <c r="AC96" s="6"/>
    </row>
    <row r="97" spans="2:29" x14ac:dyDescent="0.2">
      <c r="B97" s="6"/>
      <c r="E97" s="6"/>
      <c r="F97" s="6"/>
      <c r="G97" s="6"/>
      <c r="H97" s="6"/>
      <c r="W97" s="6"/>
      <c r="Z97" s="6"/>
      <c r="AA97" s="6"/>
      <c r="AB97" s="6"/>
      <c r="AC97" s="6"/>
    </row>
    <row r="98" spans="2:29" x14ac:dyDescent="0.2">
      <c r="B98" s="6"/>
      <c r="E98" s="6"/>
      <c r="F98" s="6"/>
      <c r="G98" s="6"/>
      <c r="H98" s="6"/>
      <c r="W98" s="6"/>
      <c r="Z98" s="6"/>
      <c r="AA98" s="6"/>
      <c r="AB98" s="6"/>
      <c r="AC98" s="6"/>
    </row>
    <row r="99" spans="2:29" x14ac:dyDescent="0.2">
      <c r="B99" s="6"/>
      <c r="E99" s="6"/>
      <c r="F99" s="6"/>
      <c r="G99" s="6"/>
      <c r="H99" s="6"/>
      <c r="W99" s="6"/>
      <c r="Z99" s="6"/>
      <c r="AA99" s="6"/>
      <c r="AB99" s="6"/>
      <c r="AC99" s="6"/>
    </row>
    <row r="100" spans="2:29" x14ac:dyDescent="0.2">
      <c r="B100" s="6"/>
      <c r="E100" s="6"/>
      <c r="F100" s="6"/>
      <c r="G100" s="6"/>
      <c r="H100" s="6"/>
      <c r="W100" s="6"/>
      <c r="Z100" s="6"/>
      <c r="AA100" s="6"/>
      <c r="AB100" s="6"/>
      <c r="AC100" s="6"/>
    </row>
    <row r="101" spans="2:29" x14ac:dyDescent="0.2">
      <c r="B101" s="6"/>
      <c r="E101" s="6"/>
      <c r="F101" s="6"/>
      <c r="G101" s="6"/>
      <c r="H101" s="6"/>
      <c r="W101" s="6"/>
      <c r="Z101" s="6"/>
      <c r="AA101" s="6"/>
      <c r="AB101" s="6"/>
      <c r="AC101" s="6"/>
    </row>
    <row r="102" spans="2:29" x14ac:dyDescent="0.2">
      <c r="B102" s="6"/>
      <c r="E102" s="6"/>
      <c r="F102" s="6"/>
      <c r="G102" s="6"/>
      <c r="H102" s="6"/>
      <c r="W102" s="6"/>
      <c r="Z102" s="6"/>
      <c r="AA102" s="6"/>
      <c r="AB102" s="6"/>
      <c r="AC102" s="6"/>
    </row>
    <row r="103" spans="2:29" x14ac:dyDescent="0.2">
      <c r="B103" s="6"/>
      <c r="E103" s="6"/>
      <c r="F103" s="6"/>
      <c r="G103" s="6"/>
      <c r="H103" s="6"/>
      <c r="W103" s="6"/>
      <c r="Z103" s="6"/>
      <c r="AA103" s="6"/>
      <c r="AB103" s="6"/>
      <c r="AC103" s="6"/>
    </row>
    <row r="104" spans="2:29" x14ac:dyDescent="0.2">
      <c r="B104" s="6"/>
      <c r="E104" s="6"/>
      <c r="F104" s="6"/>
      <c r="G104" s="6"/>
      <c r="H104" s="6"/>
      <c r="W104" s="6"/>
      <c r="Z104" s="6"/>
      <c r="AA104" s="6"/>
      <c r="AB104" s="6"/>
      <c r="AC104" s="6"/>
    </row>
    <row r="105" spans="2:29" x14ac:dyDescent="0.2">
      <c r="B105" s="6"/>
      <c r="E105" s="6"/>
      <c r="F105" s="6"/>
      <c r="G105" s="6"/>
      <c r="H105" s="6"/>
      <c r="W105" s="6"/>
      <c r="Z105" s="6"/>
      <c r="AA105" s="6"/>
      <c r="AB105" s="6"/>
      <c r="AC105" s="6"/>
    </row>
    <row r="106" spans="2:29" x14ac:dyDescent="0.2">
      <c r="B106" s="6"/>
      <c r="E106" s="6"/>
      <c r="F106" s="6"/>
      <c r="G106" s="6"/>
      <c r="H106" s="6"/>
      <c r="W106" s="6"/>
      <c r="Z106" s="6"/>
      <c r="AA106" s="6"/>
      <c r="AB106" s="6"/>
      <c r="AC106" s="6"/>
    </row>
    <row r="107" spans="2:29" x14ac:dyDescent="0.2">
      <c r="B107" s="6"/>
      <c r="E107" s="6"/>
      <c r="F107" s="6"/>
      <c r="G107" s="6"/>
      <c r="H107" s="6"/>
      <c r="W107" s="6"/>
      <c r="Z107" s="6"/>
      <c r="AA107" s="6"/>
      <c r="AB107" s="6"/>
      <c r="AC107" s="6"/>
    </row>
    <row r="108" spans="2:29" x14ac:dyDescent="0.2">
      <c r="B108" s="6"/>
      <c r="E108" s="6"/>
      <c r="F108" s="6"/>
      <c r="G108" s="6"/>
      <c r="H108" s="6"/>
      <c r="W108" s="6"/>
      <c r="Z108" s="6"/>
      <c r="AA108" s="6"/>
      <c r="AB108" s="6"/>
      <c r="AC108" s="6"/>
    </row>
    <row r="109" spans="2:29" x14ac:dyDescent="0.2">
      <c r="B109" s="6"/>
      <c r="E109" s="6"/>
      <c r="F109" s="6"/>
      <c r="G109" s="6"/>
      <c r="H109" s="6"/>
      <c r="W109" s="6"/>
      <c r="Z109" s="6"/>
      <c r="AA109" s="6"/>
      <c r="AB109" s="6"/>
      <c r="AC109" s="6"/>
    </row>
    <row r="110" spans="2:29" x14ac:dyDescent="0.2">
      <c r="B110" s="6"/>
      <c r="E110" s="6"/>
      <c r="F110" s="6"/>
      <c r="G110" s="6"/>
      <c r="H110" s="6"/>
      <c r="W110" s="6"/>
      <c r="Z110" s="6"/>
      <c r="AA110" s="6"/>
      <c r="AB110" s="6"/>
      <c r="AC110" s="6"/>
    </row>
    <row r="111" spans="2:29" x14ac:dyDescent="0.2">
      <c r="B111" s="6"/>
      <c r="E111" s="6"/>
      <c r="F111" s="6"/>
      <c r="G111" s="6"/>
      <c r="H111" s="6"/>
      <c r="W111" s="6"/>
      <c r="Z111" s="6"/>
      <c r="AA111" s="6"/>
      <c r="AB111" s="6"/>
      <c r="AC111" s="6"/>
    </row>
    <row r="112" spans="2:29" x14ac:dyDescent="0.2">
      <c r="B112" s="6"/>
      <c r="E112" s="6"/>
      <c r="F112" s="6"/>
      <c r="G112" s="6"/>
      <c r="H112" s="6"/>
      <c r="W112" s="6"/>
      <c r="Z112" s="6"/>
      <c r="AA112" s="6"/>
      <c r="AB112" s="6"/>
      <c r="AC112" s="6"/>
    </row>
    <row r="113" spans="2:29" x14ac:dyDescent="0.2">
      <c r="B113" s="6"/>
      <c r="E113" s="6"/>
      <c r="F113" s="6"/>
      <c r="G113" s="6"/>
      <c r="H113" s="6"/>
      <c r="W113" s="6"/>
      <c r="Z113" s="6"/>
      <c r="AA113" s="6"/>
      <c r="AB113" s="6"/>
      <c r="AC113" s="6"/>
    </row>
    <row r="114" spans="2:29" x14ac:dyDescent="0.2">
      <c r="B114" s="6"/>
      <c r="E114" s="6"/>
      <c r="F114" s="6"/>
      <c r="G114" s="6"/>
      <c r="H114" s="6"/>
      <c r="W114" s="6"/>
      <c r="Z114" s="6"/>
      <c r="AA114" s="6"/>
      <c r="AB114" s="6"/>
      <c r="AC114" s="6"/>
    </row>
    <row r="115" spans="2:29" x14ac:dyDescent="0.2">
      <c r="B115" s="6"/>
      <c r="E115" s="6"/>
      <c r="F115" s="6"/>
      <c r="G115" s="6"/>
      <c r="H115" s="6"/>
      <c r="W115" s="6"/>
      <c r="Z115" s="6"/>
      <c r="AA115" s="6"/>
      <c r="AB115" s="6"/>
      <c r="AC115" s="6"/>
    </row>
    <row r="116" spans="2:29" x14ac:dyDescent="0.2">
      <c r="B116" s="6"/>
      <c r="E116" s="6"/>
      <c r="F116" s="6"/>
      <c r="G116" s="6"/>
      <c r="H116" s="6"/>
      <c r="W116" s="6"/>
      <c r="Z116" s="6"/>
      <c r="AA116" s="6"/>
      <c r="AB116" s="6"/>
      <c r="AC116" s="6"/>
    </row>
    <row r="117" spans="2:29" x14ac:dyDescent="0.2">
      <c r="B117" s="6"/>
      <c r="E117" s="6"/>
      <c r="F117" s="6"/>
      <c r="G117" s="6"/>
      <c r="H117" s="6"/>
      <c r="W117" s="6"/>
      <c r="Z117" s="6"/>
      <c r="AA117" s="6"/>
      <c r="AB117" s="6"/>
      <c r="AC117" s="6"/>
    </row>
    <row r="118" spans="2:29" x14ac:dyDescent="0.2">
      <c r="B118" s="6"/>
      <c r="E118" s="6"/>
      <c r="F118" s="6"/>
      <c r="G118" s="6"/>
      <c r="H118" s="6"/>
      <c r="W118" s="6"/>
      <c r="Z118" s="6"/>
      <c r="AA118" s="6"/>
      <c r="AB118" s="6"/>
      <c r="AC118" s="6"/>
    </row>
    <row r="119" spans="2:29" x14ac:dyDescent="0.2">
      <c r="B119" s="6"/>
      <c r="E119" s="6"/>
      <c r="F119" s="6"/>
      <c r="G119" s="6"/>
      <c r="H119" s="6"/>
      <c r="W119" s="6"/>
      <c r="Z119" s="6"/>
      <c r="AA119" s="6"/>
      <c r="AB119" s="6"/>
      <c r="AC119" s="6"/>
    </row>
    <row r="120" spans="2:29" x14ac:dyDescent="0.2">
      <c r="B120" s="6"/>
      <c r="E120" s="6"/>
      <c r="F120" s="6"/>
      <c r="G120" s="6"/>
      <c r="H120" s="6"/>
      <c r="W120" s="6"/>
      <c r="Z120" s="6"/>
      <c r="AA120" s="6"/>
      <c r="AB120" s="6"/>
      <c r="AC120" s="6"/>
    </row>
  </sheetData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19</vt:i4>
      </vt:variant>
      <vt:variant>
        <vt:lpstr>Intervalos nomeados</vt:lpstr>
      </vt:variant>
      <vt:variant>
        <vt:i4>2</vt:i4>
      </vt:variant>
    </vt:vector>
  </HeadingPairs>
  <TitlesOfParts>
    <vt:vector size="21" baseType="lpstr">
      <vt:lpstr>RESUMO</vt:lpstr>
      <vt:lpstr>DEMOL.</vt:lpstr>
      <vt:lpstr>ALV.</vt:lpstr>
      <vt:lpstr>AF</vt:lpstr>
      <vt:lpstr>ESG</vt:lpstr>
      <vt:lpstr>IEP - DIST.</vt:lpstr>
      <vt:lpstr>REV. ARG.</vt:lpstr>
      <vt:lpstr>REV. DECOR. - PISO</vt:lpstr>
      <vt:lpstr>REV. PAREDE - CER.</vt:lpstr>
      <vt:lpstr>PEDRAS - BANC. DIV.</vt:lpstr>
      <vt:lpstr>ESQUAD</vt:lpstr>
      <vt:lpstr>PREP PINT.</vt:lpstr>
      <vt:lpstr>IEP - CAB</vt:lpstr>
      <vt:lpstr>FORROS</vt:lpstr>
      <vt:lpstr>PINT</vt:lpstr>
      <vt:lpstr>IEP - LUM.</vt:lpstr>
      <vt:lpstr>IEP-ACAB</vt:lpstr>
      <vt:lpstr>EQ.SAN.</vt:lpstr>
      <vt:lpstr>LIMPEZA</vt:lpstr>
      <vt:lpstr>ATIVIDADES</vt:lpstr>
      <vt:lpstr>h_por_dia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axlsx</dc:creator>
  <cp:lastModifiedBy>"11891"</cp:lastModifiedBy>
  <cp:revision>0</cp:revision>
  <dcterms:created xsi:type="dcterms:W3CDTF">2022-05-26T13:33:22Z</dcterms:created>
  <dcterms:modified xsi:type="dcterms:W3CDTF">2023-02-27T18:07:24Z</dcterms:modified>
</cp:coreProperties>
</file>